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05" windowWidth="15465" windowHeight="11250" tabRatio="573" firstSheet="1" activeTab="5"/>
  </bookViews>
  <sheets>
    <sheet name="2006 A 2011" sheetId="1" r:id="rId1"/>
    <sheet name="ANEXO 2010" sheetId="2" r:id="rId2"/>
    <sheet name="RESUMO 2006 a 2009" sheetId="3" r:id="rId3"/>
    <sheet name="RESUMO 1992 A 2011" sheetId="4" r:id="rId4"/>
    <sheet name="exec 1992 A 1995" sheetId="5" r:id="rId5"/>
    <sheet name="nao exec 92 a 95" sheetId="6" r:id="rId6"/>
  </sheets>
  <definedNames/>
  <calcPr fullCalcOnLoad="1"/>
</workbook>
</file>

<file path=xl/sharedStrings.xml><?xml version="1.0" encoding="utf-8"?>
<sst xmlns="http://schemas.openxmlformats.org/spreadsheetml/2006/main" count="795" uniqueCount="406">
  <si>
    <t>1.1</t>
  </si>
  <si>
    <t>Item</t>
  </si>
  <si>
    <t>1.2</t>
  </si>
  <si>
    <t>2.1</t>
  </si>
  <si>
    <t>2.2</t>
  </si>
  <si>
    <t>3.1</t>
  </si>
  <si>
    <t>3.2</t>
  </si>
  <si>
    <t>4.1</t>
  </si>
  <si>
    <t>1.3</t>
  </si>
  <si>
    <t>Em execução</t>
  </si>
  <si>
    <t>2.3</t>
  </si>
  <si>
    <t>Valor (R$)</t>
  </si>
  <si>
    <t>Data início (OS)</t>
  </si>
  <si>
    <r>
      <t>Área reforma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</si>
  <si>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2.4</t>
  </si>
  <si>
    <t>3.3</t>
  </si>
  <si>
    <t>3.4</t>
  </si>
  <si>
    <t>3.5</t>
  </si>
  <si>
    <t>Centro de Ciências Bloco B - 1ª etapa</t>
  </si>
  <si>
    <t xml:space="preserve">Ampliação da rede elétrica externa </t>
  </si>
  <si>
    <t>Ampliação da rede elétrica externa</t>
  </si>
  <si>
    <t>Refoma Biblioteca</t>
  </si>
  <si>
    <t>Prédio Administrativo</t>
  </si>
  <si>
    <t>Conclusão Bloco 3 Engenharia de Pesca</t>
  </si>
  <si>
    <t>Unidade administrativa/Edificação</t>
  </si>
  <si>
    <t>Bloco 2 + Cantina - 2ª Etapa</t>
  </si>
  <si>
    <t>Concluída</t>
  </si>
  <si>
    <t>1.4</t>
  </si>
  <si>
    <t xml:space="preserve">Situação </t>
  </si>
  <si>
    <t>concluída</t>
  </si>
  <si>
    <t>3.6</t>
  </si>
  <si>
    <t>2.5</t>
  </si>
  <si>
    <t>2.6</t>
  </si>
  <si>
    <t>1.5</t>
  </si>
  <si>
    <t>Conclusão do Centro de Imagem e Diagnóstico</t>
  </si>
  <si>
    <t xml:space="preserve">Concluído </t>
  </si>
  <si>
    <t>Adequação do Sistema de Prevenção Contra Incêndio</t>
  </si>
  <si>
    <t>Concluído</t>
  </si>
  <si>
    <t>Reforma do Bloco de Salas de Aula</t>
  </si>
  <si>
    <t>Depósito de Resíduos Sólidos</t>
  </si>
  <si>
    <t>Lábio Fissurado Palatal-1ª etapa</t>
  </si>
  <si>
    <t>Bloco 2 + Cantina - 1ª Etapa</t>
  </si>
  <si>
    <t xml:space="preserve">Conclusão Biblioteca </t>
  </si>
  <si>
    <t>Unidade Adminisrativa</t>
  </si>
  <si>
    <t>Toledo</t>
  </si>
  <si>
    <t>HUOP</t>
  </si>
  <si>
    <t>Cascavel</t>
  </si>
  <si>
    <t>F.Beltrão</t>
  </si>
  <si>
    <t>Rondon</t>
  </si>
  <si>
    <t>Foz</t>
  </si>
  <si>
    <t>Previsão de Término</t>
  </si>
  <si>
    <t>1.6</t>
  </si>
  <si>
    <t>Readequação das instalações elétricas externas</t>
  </si>
  <si>
    <t>97.201.60</t>
  </si>
  <si>
    <t>-</t>
  </si>
  <si>
    <t>Biblioteca - conclusão</t>
  </si>
  <si>
    <t>Centro de Ciências Bloco B - 2ª etapa</t>
  </si>
  <si>
    <t>Valor Contratado (R$)</t>
  </si>
  <si>
    <t>3.7</t>
  </si>
  <si>
    <t>3ª Etapa do centro de ciencias  Campus de Cascavel</t>
  </si>
  <si>
    <t>TOTAL GERAL APLICADO</t>
  </si>
  <si>
    <t>TOTAL DA LIBERAÇAO UGF</t>
  </si>
  <si>
    <t>TOTAL APLICADO EM OBRAS</t>
  </si>
  <si>
    <t>Teatro 1ª Etapa + projetos</t>
  </si>
  <si>
    <t>4.2</t>
  </si>
  <si>
    <t>HUOP - Obra Fissura Palatina</t>
  </si>
  <si>
    <t>Galeria Pluviais</t>
  </si>
  <si>
    <t xml:space="preserve">Foz </t>
  </si>
  <si>
    <t xml:space="preserve">Adequação Eletrica </t>
  </si>
  <si>
    <t xml:space="preserve">Predio Administrativo </t>
  </si>
  <si>
    <t xml:space="preserve">Complemento Gerpel </t>
  </si>
  <si>
    <t>5.1</t>
  </si>
  <si>
    <t>Reforma C. Ciencias</t>
  </si>
  <si>
    <t>Reforma Prédio Ciencias</t>
  </si>
  <si>
    <t>Reforma Unidades Internamento -  HUOP</t>
  </si>
  <si>
    <t xml:space="preserve">C. Cascavel C.Ciencias Bl.B Mod.2 </t>
  </si>
  <si>
    <t>Centro de Formação Continuada -PDE/Reitoria</t>
  </si>
  <si>
    <r>
      <t>Área ampliação total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</si>
  <si>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Reforma Centro de Ciências Biológicas e da Saúde</t>
  </si>
  <si>
    <t>4.3</t>
  </si>
  <si>
    <t>4.4</t>
  </si>
  <si>
    <t>4.5</t>
  </si>
  <si>
    <t>4.6</t>
  </si>
  <si>
    <t>4.7</t>
  </si>
  <si>
    <t>4.8</t>
  </si>
  <si>
    <t>4.9</t>
  </si>
  <si>
    <t>Implantação do Núcleo de Desenvolvimento Tecnológico e Apoio à Agricultura Familiar Agroecológica, na Fazenda Experimental de Entre Rios do Oeste - PR  </t>
  </si>
  <si>
    <t>FOZ</t>
  </si>
  <si>
    <t>CASCAVEL</t>
  </si>
  <si>
    <t>TOLEDO</t>
  </si>
  <si>
    <t>RONDON</t>
  </si>
  <si>
    <t>BELTRÃO</t>
  </si>
  <si>
    <t>EXECUTADO</t>
  </si>
  <si>
    <t>TOTAL EQUIPAMENTOS</t>
  </si>
  <si>
    <t xml:space="preserve">TOTAL DE OBRA </t>
  </si>
  <si>
    <t>APLICADO EM  OBRAS</t>
  </si>
  <si>
    <t>APLICADO EM SOFTWARE</t>
  </si>
  <si>
    <t xml:space="preserve">APLICADO  EM  EQUIPAMENTOS </t>
  </si>
  <si>
    <t xml:space="preserve">SOBRA </t>
  </si>
  <si>
    <t>Concluido</t>
  </si>
  <si>
    <t>15.12.2010</t>
  </si>
  <si>
    <t>07.12.2011</t>
  </si>
  <si>
    <t>5.2</t>
  </si>
  <si>
    <t xml:space="preserve">Reforma e adaptações no Auditorio da Unioeste </t>
  </si>
  <si>
    <t>CAMPUS DE TOLEDO</t>
  </si>
  <si>
    <t>TC 44/2010 - INFRAESTRUTURA EXTRA FINAL DE ANO 2010</t>
  </si>
  <si>
    <t>TC 43/2010 - INFRAESTRUTURA EXTRA FINAL DE ANO 2010</t>
  </si>
  <si>
    <t>TC 40/2010 - INFRAESTRUTURA EXTRA FINAL DE ANO 2010</t>
  </si>
  <si>
    <t>TC 35/2010 - INFRAESTRUTURA EXTRA FINAL DE ANO 2010</t>
  </si>
  <si>
    <t xml:space="preserve">Urbanização da Unioeste </t>
  </si>
  <si>
    <t>TC 34/2010 - INFRAESTRUTURA EXTRA FINAL DE ANO 2010</t>
  </si>
  <si>
    <t>TC 13/2010 - INFRAESTRUTURA ANUAL - 2010</t>
  </si>
  <si>
    <t>TOTAL</t>
  </si>
  <si>
    <t>FRANCISCO BELTRÃO</t>
  </si>
  <si>
    <t xml:space="preserve">MARECHAL CANDIDO RONDON </t>
  </si>
  <si>
    <t>OBRAS /REF</t>
  </si>
  <si>
    <t>RESUMO - TC 13/2010</t>
  </si>
  <si>
    <t>AQUISIÇÃO DE SOFTWARE</t>
  </si>
  <si>
    <t>TOTAL DE EQUIPAMENTOS CASCAVEL</t>
  </si>
  <si>
    <t>TOTAL DE FOZ - EQUIPAMENTOS E SOFTWARE</t>
  </si>
  <si>
    <t xml:space="preserve">TOTAL DE EQUIPAMENTOS FOZ </t>
  </si>
  <si>
    <t>TOTAL DE EQUIPAMENTOS TOLEDO</t>
  </si>
  <si>
    <t>SUB TOTAL DE EQUIPAMENTOS BELTRÃO</t>
  </si>
  <si>
    <t>EQUIP/SOFTWARE</t>
  </si>
  <si>
    <t>RESUMO GERAL 2010  - POR UNIDADE ADMINISTRATIVA</t>
  </si>
  <si>
    <t>REITORIA</t>
  </si>
  <si>
    <r>
      <t>Área ampliação total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</si>
  <si>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Área reforma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</si>
  <si>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PREVISTO</t>
  </si>
  <si>
    <t>Reitoria</t>
  </si>
  <si>
    <t>*</t>
  </si>
  <si>
    <t>Centro de Formação Continuada -PDE                                *</t>
  </si>
  <si>
    <t>UNIDADE/ANO</t>
  </si>
  <si>
    <t xml:space="preserve">TOLEDO </t>
  </si>
  <si>
    <t xml:space="preserve">TOTAL </t>
  </si>
  <si>
    <t>%</t>
  </si>
  <si>
    <t xml:space="preserve">3.484.62,00 </t>
  </si>
  <si>
    <t xml:space="preserve">Conclusão do Bloco V – Salas de aula do Campus de Francisco Beltrão. 
</t>
  </si>
  <si>
    <t>TOTAL GERAL</t>
  </si>
  <si>
    <t xml:space="preserve">SUB TOTAL </t>
  </si>
  <si>
    <r>
      <t xml:space="preserve">* O valor de R$ </t>
    </r>
    <r>
      <rPr>
        <b/>
        <u val="single"/>
        <sz val="8"/>
        <color indexed="30"/>
        <rFont val="Arial"/>
        <family val="2"/>
      </rPr>
      <t>573.261,64</t>
    </r>
    <r>
      <rPr>
        <b/>
        <sz val="8"/>
        <color indexed="30"/>
        <rFont val="Arial"/>
        <family val="2"/>
      </rPr>
      <t xml:space="preserve"> consta acrescido ao valor da Reitoria em 2009, no entanto foram repassados recursos próprios no mesmo valor ao Campus de Beltrão, o que eleva a participação daquele Campus a 7,37% (R$ 1.646.784,81) do global e reduz a participação da Reitoriua para 3,59%, ou seja com valor gobal de  R$ 802.098,66.</t>
    </r>
  </si>
  <si>
    <r>
      <t>2009</t>
    </r>
    <r>
      <rPr>
        <b/>
        <sz val="10"/>
        <color indexed="30"/>
        <rFont val="Arial"/>
        <family val="2"/>
      </rPr>
      <t xml:space="preserve"> *</t>
    </r>
  </si>
  <si>
    <r>
      <t xml:space="preserve">2010 </t>
    </r>
    <r>
      <rPr>
        <b/>
        <sz val="10"/>
        <color indexed="30"/>
        <rFont val="Arial"/>
        <family val="2"/>
      </rPr>
      <t>**</t>
    </r>
  </si>
  <si>
    <t>**</t>
  </si>
  <si>
    <t>** O montante da "INFRAESTRUTURA EXTRA DE 2010" de R$ 2.660.520,00 foram liberados diretamente pela SETI/UGF para os Campus de Cascavel (R$ 1.141.800,00) e Toledo (R$1.518.720,00).</t>
  </si>
  <si>
    <t>1992 A 1995</t>
  </si>
  <si>
    <t>GERAL</t>
  </si>
  <si>
    <t>TC - 292/09  - EXTRA FINAL DO ANO 2009</t>
  </si>
  <si>
    <t>Obra  na Fazenda Experimental de Entre Rios do Oeste - PR  </t>
  </si>
  <si>
    <t>Equipamentos Projetos 1 e 4 cf. anexos.</t>
  </si>
  <si>
    <t>Equipamentos/Softwares Projetos 1, 3, 4 e 5 4 cf. anexos.</t>
  </si>
  <si>
    <t>5.3</t>
  </si>
  <si>
    <t>5.4</t>
  </si>
  <si>
    <t>Equipamentos/Software Projetos 1 e 4 cf. anexos.</t>
  </si>
  <si>
    <t>5.5</t>
  </si>
  <si>
    <t xml:space="preserve">Software para o NTI/Unioeste  - aproveitamento M.C.O. - </t>
  </si>
  <si>
    <t>5.6</t>
  </si>
  <si>
    <t xml:space="preserve">Toledo </t>
  </si>
  <si>
    <t>5.7</t>
  </si>
  <si>
    <t>Equipamentos Projetos 1 e 3 cf. anexos.</t>
  </si>
  <si>
    <t>Beltrão</t>
  </si>
  <si>
    <t>TOTAL APLICADO</t>
  </si>
  <si>
    <t>SOBRA NÃO UTILIZADA</t>
  </si>
  <si>
    <t>TOTAL DA APLICAÇÃO E DA  LIBERAÇAO UGF</t>
  </si>
  <si>
    <t>6.1</t>
  </si>
  <si>
    <t>7.1</t>
  </si>
  <si>
    <t>6.2</t>
  </si>
  <si>
    <t xml:space="preserve">TC 43/2010 -Reforma e adaptações no Auditorio </t>
  </si>
  <si>
    <t>TC 34/2010 - Equipamento laboratorio de histopatologia</t>
  </si>
  <si>
    <t>6.3</t>
  </si>
  <si>
    <t>INFRAESTRUTURA EXTRA FINAL DE ANO 2010</t>
  </si>
  <si>
    <t xml:space="preserve">TC 44/2010 - 1ª Etapa do bloco administrativo e salas </t>
  </si>
  <si>
    <t>TC 40/2010 -  Equipam.C.Pesquisa Aquicultura ambiental</t>
  </si>
  <si>
    <t>6.4</t>
  </si>
  <si>
    <t>6.5</t>
  </si>
  <si>
    <t xml:space="preserve">TC 35/2010 - Urbanização </t>
  </si>
  <si>
    <t>TC 00/2011 - INFRAESTRUTURA ANUAL 2011</t>
  </si>
  <si>
    <t>Unidade administrativa</t>
  </si>
  <si>
    <t xml:space="preserve">Reforma  dos Blocos 1,3 e circulação </t>
  </si>
  <si>
    <t>Conclusão do 1º pavimento, Auditório e parte  Bl 01–PDE</t>
  </si>
  <si>
    <t>Conclusão  do pavimento térreo do prédio do PDE</t>
  </si>
  <si>
    <t>Conclusão do Prédio de Ensino e Pesquisa</t>
  </si>
  <si>
    <t xml:space="preserve">Conclusão do Bloco V – Salas de aula </t>
  </si>
  <si>
    <t>Equipamentos - Laboratórios Curso de Economia Doméstica</t>
  </si>
  <si>
    <t>Equipamentos-Curso de Mestrado em Biociencias/Saúde</t>
  </si>
  <si>
    <t>Equipamentos-Mecãnica, Elétrica e Computação e Mestr.</t>
  </si>
  <si>
    <t>Equipamentos - Laborat.Curso História Mestrado e Grad.</t>
  </si>
  <si>
    <t>Equipamentos- Laboratórios Eng.Quimica, Pesca e Mest.</t>
  </si>
  <si>
    <t>15.12.10</t>
  </si>
  <si>
    <t>12.01.10</t>
  </si>
  <si>
    <t>15.01.10</t>
  </si>
  <si>
    <t>18.12.09</t>
  </si>
  <si>
    <t>20.04.09</t>
  </si>
  <si>
    <t>16.09.09</t>
  </si>
  <si>
    <t>08.01.10</t>
  </si>
  <si>
    <t>03.12.09</t>
  </si>
  <si>
    <t>15.12.09</t>
  </si>
  <si>
    <t>02.12.09</t>
  </si>
  <si>
    <t>23.11.09</t>
  </si>
  <si>
    <t>05.01.10</t>
  </si>
  <si>
    <t>18.01.10</t>
  </si>
  <si>
    <t>19.07.10</t>
  </si>
  <si>
    <t>14.10.09</t>
  </si>
  <si>
    <t>09.12.09</t>
  </si>
  <si>
    <t>20.01.09</t>
  </si>
  <si>
    <t>07.10.08</t>
  </si>
  <si>
    <t>16.02.09</t>
  </si>
  <si>
    <t>11.02.08</t>
  </si>
  <si>
    <t>12.01.09</t>
  </si>
  <si>
    <t>10.02.09</t>
  </si>
  <si>
    <t>01.12.08</t>
  </si>
  <si>
    <t>28.11.08</t>
  </si>
  <si>
    <t>11.07.10</t>
  </si>
  <si>
    <t>27.06.10</t>
  </si>
  <si>
    <t>17.10.09</t>
  </si>
  <si>
    <t>31.01.11</t>
  </si>
  <si>
    <t>05.01.09</t>
  </si>
  <si>
    <t>18.10.09</t>
  </si>
  <si>
    <t>10.08.09</t>
  </si>
  <si>
    <t>27.10.09</t>
  </si>
  <si>
    <t>09.09.09</t>
  </si>
  <si>
    <t>31.10.11</t>
  </si>
  <si>
    <t>23.06.10</t>
  </si>
  <si>
    <t>21.03.10</t>
  </si>
  <si>
    <t>10.09.10</t>
  </si>
  <si>
    <t>04.07.10</t>
  </si>
  <si>
    <t>17.06.10</t>
  </si>
  <si>
    <t>16.12.10</t>
  </si>
  <si>
    <t>30.09.11</t>
  </si>
  <si>
    <t>17.07.11</t>
  </si>
  <si>
    <t>28.02.10</t>
  </si>
  <si>
    <t>07.07.10</t>
  </si>
  <si>
    <t>10.08.10</t>
  </si>
  <si>
    <t>07.04.10</t>
  </si>
  <si>
    <t>02.03.10</t>
  </si>
  <si>
    <t>07.12.11</t>
  </si>
  <si>
    <r>
      <t>ampliação total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</si>
  <si>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 reforma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</si>
  <si>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Unidade Administ.</t>
  </si>
  <si>
    <t>7.2</t>
  </si>
  <si>
    <t>7.3</t>
  </si>
  <si>
    <t>7.4</t>
  </si>
  <si>
    <t>7.5</t>
  </si>
  <si>
    <t>Equipamento-STORAGE - NTI -Unioeste</t>
  </si>
  <si>
    <t>Equipamentos para diversos Cursos</t>
  </si>
  <si>
    <t>* REITORIA REPASSASOU RECURSOS PRÓPRIOS PARA FRANCISCO BELTRÃO</t>
  </si>
  <si>
    <t>3.8</t>
  </si>
  <si>
    <t>TC 04/2008 - INFRAESTRUTURA ANUAL</t>
  </si>
  <si>
    <t>TC 03/2009- INFRAESTRUTURA ANUAL</t>
  </si>
  <si>
    <t>CV-15/2007 -  FUNDEP INFRAESTRUT. ANUAL</t>
  </si>
  <si>
    <t>PROJETO</t>
  </si>
  <si>
    <t xml:space="preserve">TOTAL GERAL </t>
  </si>
  <si>
    <t xml:space="preserve">Obra </t>
  </si>
  <si>
    <t>Salas de Aula</t>
  </si>
  <si>
    <t>Biblioteca</t>
  </si>
  <si>
    <t>Instituto de Clinicas</t>
  </si>
  <si>
    <t>Laboratorios</t>
  </si>
  <si>
    <t>Bioterio</t>
  </si>
  <si>
    <t xml:space="preserve">CAMPUS CASCAVEL </t>
  </si>
  <si>
    <t>Prédio da reitoria</t>
  </si>
  <si>
    <t>Administração</t>
  </si>
  <si>
    <t>CAMPUS DE RONDON</t>
  </si>
  <si>
    <t>Mod. 1 e 3 + Circ.</t>
  </si>
  <si>
    <t>Eng. Quimica</t>
  </si>
  <si>
    <t>Bl. 01 - Eng. Pesca</t>
  </si>
  <si>
    <t>% m²</t>
  </si>
  <si>
    <t>Total Geral</t>
  </si>
  <si>
    <t>SUB TOTAL</t>
  </si>
  <si>
    <t xml:space="preserve">Data início </t>
  </si>
  <si>
    <t>Construtora</t>
  </si>
  <si>
    <t>G.A. CIMA</t>
  </si>
  <si>
    <t>SIAL</t>
  </si>
  <si>
    <t>FORMATO</t>
  </si>
  <si>
    <t>HABITAVEL</t>
  </si>
  <si>
    <t>VILLAGE</t>
  </si>
  <si>
    <t>ORBIS</t>
  </si>
  <si>
    <t>PIACENTINI</t>
  </si>
  <si>
    <t>MERCOSUL</t>
  </si>
  <si>
    <t>COPLASE</t>
  </si>
  <si>
    <t xml:space="preserve">SUB TOTAL  </t>
  </si>
  <si>
    <t xml:space="preserve">CAMPUS DE FOZ </t>
  </si>
  <si>
    <t>Valor</t>
  </si>
  <si>
    <t>Licitação</t>
  </si>
  <si>
    <t xml:space="preserve">Valor </t>
  </si>
  <si>
    <t>Contrato</t>
  </si>
  <si>
    <t xml:space="preserve">R$  Aditivo </t>
  </si>
  <si>
    <r>
      <t>ampliação total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</si>
  <si>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Área reforma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</si>
  <si>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Construção de três pavimentos sala de aula</t>
  </si>
  <si>
    <t>Reforma e ampliação do pronto Socorro</t>
  </si>
  <si>
    <t>Construção parcial Prédio Biblioteca</t>
  </si>
  <si>
    <t>Estruturação, modernização do Auditório</t>
  </si>
  <si>
    <t>CV 176/06 - via FUNDAÇÃO ARAUCÁRIA</t>
  </si>
  <si>
    <t>Readequação de Instalações Elétricas (complementado)</t>
  </si>
  <si>
    <t>5.8</t>
  </si>
  <si>
    <t>5.9</t>
  </si>
  <si>
    <t>5.10</t>
  </si>
  <si>
    <t>5.11</t>
  </si>
  <si>
    <t>6.6</t>
  </si>
  <si>
    <t>6.7</t>
  </si>
  <si>
    <t>1.7</t>
  </si>
  <si>
    <t>Reforma e Instalação da Rede Lógica, Elétrica e Aterr.</t>
  </si>
  <si>
    <t>Read.Instalações físicas-Prédio de biomédicas e Biotério</t>
  </si>
  <si>
    <t>T Unidades</t>
  </si>
  <si>
    <t>% GERAL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</si>
  <si>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</si>
  <si>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</si>
  <si>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</si>
  <si>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</si>
  <si>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</si>
  <si>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</si>
  <si>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</si>
  <si>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</si>
  <si>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</si>
  <si>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</si>
  <si>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</si>
  <si>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 xml:space="preserve">Equipamentos - SUB PROJETO 1 -  Gestão de Energias e Agroecosistemas Sustentáveis </t>
  </si>
  <si>
    <t xml:space="preserve">Equipamentos - SUB PROJETO 1 -Gestão de Energias e Agroecosistemas Sustentáveis </t>
  </si>
  <si>
    <t>Equipamentos -SUB PROJETO 4 - Núcleo de Pesquisa em Engenharia e Desenvolvimento Tecnológico para Energias Renováveis</t>
  </si>
  <si>
    <t xml:space="preserve">Equipamentos - SUB PROJETO 1 - EQUIPAMENTOS  -  Gestão de Energias e Agroecosistemas Sustentáveis </t>
  </si>
  <si>
    <t>Equipamentos - SUB PROJETO 4 - EQUIPAMENTOS  - Núcleo de Pesquisa em Engenharia e Desenvolvimento Tecnológico para Energias Renováveis</t>
  </si>
  <si>
    <t>Equipamentos - SUB PROJETO  3 - EQUIPAMENTOS  -  Diagnóstico e Assessoramento ambiental para agricultura familiar</t>
  </si>
  <si>
    <t>Equipamentos - SUB PROJETO 4   - Núcleo de Pesquisa em Engenharia e Desenvolvimento Tecnológico para Energias Renováveis</t>
  </si>
  <si>
    <t>Equipamentos - SUB PROJETO  3 - Diagnóstico e Assessoramento ambiental para agricultura familiar</t>
  </si>
  <si>
    <t>Equipamentos - SUB PROJETO  5 -  Fontes renováveis de energia na agricultura</t>
  </si>
  <si>
    <t>Equipamentos - SUB PROJETO 4 - Núcleo de Pesquisa em Engenharia e Desenvolvimento Tecnológico para Energias Renováveis</t>
  </si>
  <si>
    <t xml:space="preserve">Equipamentos - SUB PROJETO 1 - Gestão de Energias e Agroecosistemas Sustentáveis </t>
  </si>
  <si>
    <t xml:space="preserve"> </t>
  </si>
  <si>
    <t xml:space="preserve"> TOTAL DE EQUIPAMENTOS RONDON</t>
  </si>
  <si>
    <t xml:space="preserve">TOTAL EQUIP.SOFTWARE  DE CASCAVEL </t>
  </si>
  <si>
    <t xml:space="preserve">TOTAL DE  EQUIPAMENTOS E SOFTWARE REITORIA </t>
  </si>
  <si>
    <t xml:space="preserve">Primeira etapa do bloco administrativo e salas </t>
  </si>
  <si>
    <t xml:space="preserve">Equipamentos Implant. laboratorio de histopatologia </t>
  </si>
  <si>
    <t>Equipamento Estrut.Centro Pesquisa Aquicultura amb.</t>
  </si>
  <si>
    <t xml:space="preserve">Convenio R$  2.137.205,05 + rend. TOTAL APLICADO </t>
  </si>
  <si>
    <t>TOTAL 2009</t>
  </si>
  <si>
    <t>29+12.06</t>
  </si>
  <si>
    <t>29.09.07</t>
  </si>
  <si>
    <t>10.01.07</t>
  </si>
  <si>
    <t>10.06.07</t>
  </si>
  <si>
    <t>29.12.06</t>
  </si>
  <si>
    <t>10.09.07</t>
  </si>
  <si>
    <t>22.01.07</t>
  </si>
  <si>
    <t>19.10.07</t>
  </si>
  <si>
    <t>19.11.08</t>
  </si>
  <si>
    <t>21.12.07</t>
  </si>
  <si>
    <t>20.03.08</t>
  </si>
  <si>
    <t>TOTAL 2010</t>
  </si>
  <si>
    <t>RESUMO DO PROGRAMA  ESTRUTURANTE UNIOESTE  -  2006 A 2011</t>
  </si>
  <si>
    <t>A resolução 036/2006-COU aprovou distribuição no valor total de R$ 11.296.655,27 -  2006 a 2009</t>
  </si>
  <si>
    <t xml:space="preserve">RESUMO   ESTRUTURANTE UNIOESTE  COM RECURSOS DO TESOURO </t>
  </si>
  <si>
    <t>2006 A 2011</t>
  </si>
  <si>
    <t>Em 2006 o valor aplicado na Reitoria R$ 471.960,65 atendeu todas as Unidades da Unioeste com Infraestrutura de rede Lógica, Elétrica e de Aterramento</t>
  </si>
  <si>
    <t>Em 2006 o valor aplicado na Reitoria R$ 471.960,65  atendeu todas as Unidades da Unioeste com Infraestrutura de rede Lógica, Elétrica e de Aterramento</t>
  </si>
  <si>
    <t>Relatório do Programa de Infraestrutura                                                                                                                 Pág. 01/4</t>
  </si>
  <si>
    <t>Relatório do Programa de Infraestrutura                                                                                                                 Pág. 02/4</t>
  </si>
  <si>
    <t>Relatório do Programa de Infraestrutura                                                                                                                 Pág. 03/4</t>
  </si>
  <si>
    <t>Relatório do Programa de Infraestrutura                                                                                                                Pág. 04/4</t>
  </si>
  <si>
    <t xml:space="preserve">Unidade 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</si>
  <si>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</si>
  <si>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</si>
  <si>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</si>
  <si>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</si>
  <si>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</si>
  <si>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</si>
  <si>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</si>
  <si>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</si>
  <si>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</si>
  <si>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9.1</t>
  </si>
  <si>
    <t>10.1</t>
  </si>
  <si>
    <t>ANEXO - RESUMO GERAL ESTRUTURANTE UNIOESTE 2010</t>
  </si>
  <si>
    <t>Reformas</t>
  </si>
  <si>
    <t>Lab. Exatas</t>
  </si>
  <si>
    <t>Salas de Aula B</t>
  </si>
  <si>
    <t>Auditório</t>
  </si>
  <si>
    <t>Centro Acad.</t>
  </si>
  <si>
    <t>Rest. Universit.</t>
  </si>
  <si>
    <t>Infra Estrutura</t>
  </si>
  <si>
    <t>1.8</t>
  </si>
  <si>
    <t>1.9</t>
  </si>
  <si>
    <t>1.10</t>
  </si>
  <si>
    <t>1.11</t>
  </si>
  <si>
    <t>1.12</t>
  </si>
  <si>
    <t>Laboratorio Informática</t>
  </si>
  <si>
    <t>Laboratório Eng. Eletrica</t>
  </si>
  <si>
    <t>Garagem</t>
  </si>
  <si>
    <t>Lag. C. Existentes</t>
  </si>
  <si>
    <t>Ginasio de Esportes</t>
  </si>
  <si>
    <t>3.9</t>
  </si>
  <si>
    <t>3.10</t>
  </si>
  <si>
    <t>Mod. 2 e 4</t>
  </si>
  <si>
    <t>Reforma</t>
  </si>
  <si>
    <t>Faz. Experimental</t>
  </si>
  <si>
    <t>Ginásio de Esportes</t>
  </si>
  <si>
    <t>Piscina Semi Ol.</t>
  </si>
  <si>
    <t>Bl. 02 - Eng. Pesca</t>
  </si>
  <si>
    <t>Bl. 03 - Eng. Pesca</t>
  </si>
  <si>
    <t>Executado</t>
  </si>
  <si>
    <t>À Executar no período</t>
  </si>
  <si>
    <t>TOTAL GERAL  2006 a 2011</t>
  </si>
  <si>
    <r>
      <t>ampliação total (m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</si>
  <si>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r>
      <t>Área reforma (m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</si>
  <si>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r>
      <rPr>
        <b/>
        <sz val="10"/>
        <rFont val="Arial"/>
        <family val="2"/>
      </rPr>
      <t xml:space="preserve">OBRAS  - PERÍODO 1992 A 1995 </t>
    </r>
    <r>
      <rPr>
        <b/>
        <sz val="6"/>
        <rFont val="Arial"/>
        <family val="2"/>
      </rPr>
      <t xml:space="preserve">- </t>
    </r>
    <r>
      <rPr>
        <b/>
        <sz val="10"/>
        <color indexed="57"/>
        <rFont val="Arial"/>
        <family val="2"/>
      </rPr>
      <t>EXECUTADAS</t>
    </r>
    <r>
      <rPr>
        <b/>
        <sz val="10"/>
        <rFont val="Arial"/>
        <family val="2"/>
      </rPr>
      <t xml:space="preserve"> E </t>
    </r>
    <r>
      <rPr>
        <b/>
        <sz val="10"/>
        <color indexed="52"/>
        <rFont val="Arial"/>
        <family val="2"/>
      </rPr>
      <t>NÃO EXECUTADAS</t>
    </r>
    <r>
      <rPr>
        <b/>
        <sz val="10"/>
        <rFont val="Arial"/>
        <family val="2"/>
      </rPr>
      <t xml:space="preserve"> NO PERÍODO</t>
    </r>
  </si>
  <si>
    <t>A Resolução 036/2006-COU aprovou distribuição no valor total de R$ 11.296.655,27 -  2006 a 2009 - Processo nº 017.971/2006</t>
  </si>
  <si>
    <t>Relatório De Obras Executadas - UNIOESTE  - PERÍODO DE 1992 A 1995  - Gestão: Marcos Vinicius e Carlos Calssavara                                                                   Pág. 01</t>
  </si>
  <si>
    <t>Do total de R$ 4.468.940,00 para a Unioeste,  R$ 100.000,00  deve ser destinado ao HUOP, por fazer parte do plus estratégico definido pela SETI. Para execução  de parte no período de 2011  o valor de R$ 2.923.411,74 pois serão  liberadas, em M.C.O., e o restante no valor de R$ 1.545.528,26  em  2012, uma vez que não há possibilidade de licitá-los em 2011.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</si>
</sst>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#,##0.00_);[Red]\(#,##0.00\);"/>
    <numFmt numFmtId="178" formatCode="d/m/yy;@"/>
    <numFmt numFmtId="179" formatCode="#,##0.00;[Red]#,##0.00"/>
    <numFmt numFmtId="180" formatCode="&quot;Ativado&quot;;&quot;Ativado&quot;;&quot;Desativado&quot;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dd/mm/yy;@"/>
  </numFmts>
  <fonts count="7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vertAlign val="superscript"/>
      <sz val="11"/>
      <name val="Arial"/>
      <family val="2"/>
    </font>
    <font>
      <sz val="11"/>
      <name val="Times New Roman"/>
      <family val="1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8"/>
      <color indexed="30"/>
      <name val="Arial"/>
      <family val="2"/>
    </font>
    <font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b/>
      <sz val="8"/>
      <color indexed="60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7030A0"/>
      <name val="Arial"/>
      <family val="2"/>
    </font>
    <font>
      <b/>
      <sz val="8"/>
      <color rgb="FFC00000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right"/>
    </xf>
    <xf numFmtId="14" fontId="9" fillId="0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/>
    </xf>
    <xf numFmtId="179" fontId="10" fillId="0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9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center" vertical="center"/>
    </xf>
    <xf numFmtId="4" fontId="9" fillId="34" borderId="14" xfId="0" applyNumberFormat="1" applyFont="1" applyFill="1" applyBorder="1" applyAlignment="1">
      <alignment horizontal="left" vertical="center"/>
    </xf>
    <xf numFmtId="4" fontId="9" fillId="34" borderId="14" xfId="0" applyNumberFormat="1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4" fontId="9" fillId="34" borderId="14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4" fontId="13" fillId="34" borderId="18" xfId="0" applyNumberFormat="1" applyFont="1" applyFill="1" applyBorder="1" applyAlignment="1">
      <alignment horizontal="right" vertical="center" wrapText="1"/>
    </xf>
    <xf numFmtId="4" fontId="13" fillId="34" borderId="18" xfId="0" applyNumberFormat="1" applyFont="1" applyFill="1" applyBorder="1" applyAlignment="1">
      <alignment horizontal="right"/>
    </xf>
    <xf numFmtId="4" fontId="9" fillId="34" borderId="18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/>
    </xf>
    <xf numFmtId="4" fontId="9" fillId="34" borderId="16" xfId="0" applyNumberFormat="1" applyFont="1" applyFill="1" applyBorder="1" applyAlignment="1">
      <alignment horizontal="right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4" fontId="9" fillId="34" borderId="14" xfId="0" applyNumberFormat="1" applyFont="1" applyFill="1" applyBorder="1" applyAlignment="1">
      <alignment vertical="center" wrapText="1"/>
    </xf>
    <xf numFmtId="14" fontId="9" fillId="34" borderId="14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vertical="center"/>
    </xf>
    <xf numFmtId="4" fontId="9" fillId="34" borderId="15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vertical="center" wrapText="1"/>
    </xf>
    <xf numFmtId="4" fontId="9" fillId="34" borderId="15" xfId="0" applyNumberFormat="1" applyFont="1" applyFill="1" applyBorder="1" applyAlignment="1">
      <alignment horizontal="right"/>
    </xf>
    <xf numFmtId="14" fontId="9" fillId="34" borderId="15" xfId="0" applyNumberFormat="1" applyFont="1" applyFill="1" applyBorder="1" applyAlignment="1">
      <alignment horizontal="center" vertical="center"/>
    </xf>
    <xf numFmtId="179" fontId="10" fillId="34" borderId="14" xfId="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left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4" fontId="13" fillId="34" borderId="0" xfId="0" applyNumberFormat="1" applyFont="1" applyFill="1" applyBorder="1" applyAlignment="1">
      <alignment horizontal="center" vertical="center"/>
    </xf>
    <xf numFmtId="4" fontId="13" fillId="34" borderId="22" xfId="0" applyNumberFormat="1" applyFont="1" applyFill="1" applyBorder="1" applyAlignment="1">
      <alignment horizontal="right" vertical="center" wrapText="1"/>
    </xf>
    <xf numFmtId="4" fontId="13" fillId="34" borderId="22" xfId="0" applyNumberFormat="1" applyFont="1" applyFill="1" applyBorder="1" applyAlignment="1">
      <alignment horizontal="right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2" xfId="0" applyNumberFormat="1" applyFont="1" applyFill="1" applyBorder="1" applyAlignment="1">
      <alignment horizontal="right" vertical="center"/>
    </xf>
    <xf numFmtId="4" fontId="13" fillId="34" borderId="14" xfId="0" applyNumberFormat="1" applyFont="1" applyFill="1" applyBorder="1" applyAlignment="1">
      <alignment horizontal="right" vertical="center" wrapText="1"/>
    </xf>
    <xf numFmtId="4" fontId="13" fillId="34" borderId="14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justify" vertical="center" wrapText="1"/>
    </xf>
    <xf numFmtId="0" fontId="9" fillId="34" borderId="16" xfId="0" applyFont="1" applyFill="1" applyBorder="1" applyAlignment="1">
      <alignment vertical="center"/>
    </xf>
    <xf numFmtId="0" fontId="16" fillId="34" borderId="14" xfId="0" applyFont="1" applyFill="1" applyBorder="1" applyAlignment="1">
      <alignment horizontal="justify" vertical="center" wrapText="1"/>
    </xf>
    <xf numFmtId="0" fontId="9" fillId="34" borderId="2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/>
    </xf>
    <xf numFmtId="171" fontId="0" fillId="0" borderId="0" xfId="63" applyFont="1" applyFill="1" applyBorder="1" applyAlignment="1">
      <alignment/>
    </xf>
    <xf numFmtId="4" fontId="9" fillId="34" borderId="0" xfId="0" applyNumberFormat="1" applyFont="1" applyFill="1" applyAlignment="1">
      <alignment vertical="center"/>
    </xf>
    <xf numFmtId="179" fontId="6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14" xfId="0" applyNumberFormat="1" applyBorder="1" applyAlignment="1">
      <alignment horizontal="right" vertical="distributed"/>
    </xf>
    <xf numFmtId="171" fontId="0" fillId="0" borderId="14" xfId="63" applyFont="1" applyBorder="1" applyAlignment="1">
      <alignment horizontal="right" vertical="distributed"/>
    </xf>
    <xf numFmtId="4" fontId="0" fillId="0" borderId="16" xfId="0" applyNumberFormat="1" applyBorder="1" applyAlignment="1">
      <alignment horizontal="right" vertical="distributed"/>
    </xf>
    <xf numFmtId="4" fontId="0" fillId="0" borderId="15" xfId="0" applyNumberFormat="1" applyBorder="1" applyAlignment="1">
      <alignment horizontal="right" vertical="distributed" wrapText="1"/>
    </xf>
    <xf numFmtId="4" fontId="66" fillId="0" borderId="14" xfId="0" applyNumberFormat="1" applyFont="1" applyBorder="1" applyAlignment="1">
      <alignment horizontal="right" vertical="distributed"/>
    </xf>
    <xf numFmtId="0" fontId="67" fillId="0" borderId="0" xfId="0" applyFont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distributed"/>
    </xf>
    <xf numFmtId="171" fontId="0" fillId="0" borderId="0" xfId="0" applyNumberFormat="1" applyBorder="1" applyAlignment="1">
      <alignment horizontal="right" vertical="distributed"/>
    </xf>
    <xf numFmtId="171" fontId="0" fillId="0" borderId="0" xfId="63" applyFont="1" applyBorder="1" applyAlignment="1">
      <alignment horizontal="right" vertical="distributed"/>
    </xf>
    <xf numFmtId="171" fontId="0" fillId="0" borderId="14" xfId="0" applyNumberFormat="1" applyBorder="1" applyAlignment="1">
      <alignment horizontal="right" vertical="distributed"/>
    </xf>
    <xf numFmtId="0" fontId="11" fillId="0" borderId="16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66" fillId="0" borderId="0" xfId="0" applyNumberFormat="1" applyFont="1" applyBorder="1" applyAlignment="1">
      <alignment horizontal="right" vertical="distributed"/>
    </xf>
    <xf numFmtId="4" fontId="0" fillId="0" borderId="14" xfId="0" applyNumberFormat="1" applyFont="1" applyBorder="1" applyAlignment="1">
      <alignment horizontal="right" vertical="distributed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4" fontId="13" fillId="34" borderId="0" xfId="0" applyNumberFormat="1" applyFont="1" applyFill="1" applyBorder="1" applyAlignment="1">
      <alignment horizontal="right" vertical="center" wrapText="1"/>
    </xf>
    <xf numFmtId="4" fontId="9" fillId="34" borderId="0" xfId="0" applyNumberFormat="1" applyFont="1" applyFill="1" applyBorder="1" applyAlignment="1">
      <alignment horizontal="right" vertical="center"/>
    </xf>
    <xf numFmtId="4" fontId="13" fillId="34" borderId="0" xfId="0" applyNumberFormat="1" applyFont="1" applyFill="1" applyBorder="1" applyAlignment="1">
      <alignment horizontal="right"/>
    </xf>
    <xf numFmtId="4" fontId="10" fillId="34" borderId="14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171" fontId="6" fillId="0" borderId="14" xfId="63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center" vertical="center"/>
    </xf>
    <xf numFmtId="171" fontId="6" fillId="0" borderId="15" xfId="63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179" fontId="12" fillId="0" borderId="16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/>
    </xf>
    <xf numFmtId="185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horizontal="center" vertical="center"/>
    </xf>
    <xf numFmtId="171" fontId="6" fillId="0" borderId="26" xfId="63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4" fontId="0" fillId="0" borderId="15" xfId="0" applyNumberFormat="1" applyBorder="1" applyAlignment="1">
      <alignment horizontal="right" vertical="distributed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/>
    </xf>
    <xf numFmtId="4" fontId="0" fillId="0" borderId="27" xfId="0" applyNumberFormat="1" applyBorder="1" applyAlignment="1">
      <alignment horizontal="right" vertical="distributed"/>
    </xf>
    <xf numFmtId="0" fontId="11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" fontId="0" fillId="0" borderId="30" xfId="0" applyNumberFormat="1" applyBorder="1" applyAlignment="1">
      <alignment horizontal="right" vertical="distributed"/>
    </xf>
    <xf numFmtId="4" fontId="0" fillId="0" borderId="31" xfId="0" applyNumberFormat="1" applyBorder="1" applyAlignment="1">
      <alignment horizontal="right" vertical="distributed"/>
    </xf>
    <xf numFmtId="4" fontId="0" fillId="0" borderId="32" xfId="0" applyNumberFormat="1" applyBorder="1" applyAlignment="1">
      <alignment horizontal="right" vertical="distributed" wrapText="1"/>
    </xf>
    <xf numFmtId="4" fontId="66" fillId="0" borderId="31" xfId="0" applyNumberFormat="1" applyFont="1" applyBorder="1" applyAlignment="1">
      <alignment horizontal="right" vertical="distributed"/>
    </xf>
    <xf numFmtId="4" fontId="0" fillId="0" borderId="33" xfId="0" applyNumberFormat="1" applyBorder="1" applyAlignment="1">
      <alignment horizontal="right" vertical="distributed"/>
    </xf>
    <xf numFmtId="0" fontId="68" fillId="0" borderId="0" xfId="0" applyFont="1" applyFill="1" applyBorder="1" applyAlignment="1">
      <alignment vertical="distributed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34" borderId="23" xfId="0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vertical="center"/>
    </xf>
    <xf numFmtId="4" fontId="13" fillId="34" borderId="13" xfId="0" applyNumberFormat="1" applyFont="1" applyFill="1" applyBorder="1" applyAlignment="1">
      <alignment horizontal="right" vertical="center"/>
    </xf>
    <xf numFmtId="4" fontId="9" fillId="34" borderId="27" xfId="0" applyNumberFormat="1" applyFont="1" applyFill="1" applyBorder="1" applyAlignment="1">
      <alignment horizontal="right"/>
    </xf>
    <xf numFmtId="4" fontId="9" fillId="34" borderId="34" xfId="0" applyNumberFormat="1" applyFont="1" applyFill="1" applyBorder="1" applyAlignment="1">
      <alignment horizontal="center" vertical="center" wrapText="1"/>
    </xf>
    <xf numFmtId="4" fontId="9" fillId="34" borderId="35" xfId="0" applyNumberFormat="1" applyFont="1" applyFill="1" applyBorder="1" applyAlignment="1">
      <alignment horizontal="left" vertical="center"/>
    </xf>
    <xf numFmtId="4" fontId="9" fillId="34" borderId="35" xfId="0" applyNumberFormat="1" applyFont="1" applyFill="1" applyBorder="1" applyAlignment="1">
      <alignment horizontal="center" vertical="center"/>
    </xf>
    <xf numFmtId="1" fontId="9" fillId="34" borderId="35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4" fontId="9" fillId="34" borderId="36" xfId="0" applyNumberFormat="1" applyFont="1" applyFill="1" applyBorder="1" applyAlignment="1">
      <alignment horizontal="right" vertical="center" wrapText="1"/>
    </xf>
    <xf numFmtId="4" fontId="9" fillId="34" borderId="2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171" fontId="2" fillId="0" borderId="0" xfId="63" applyFont="1" applyAlignment="1">
      <alignment/>
    </xf>
    <xf numFmtId="43" fontId="2" fillId="0" borderId="0" xfId="0" applyNumberFormat="1" applyFont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4" fontId="10" fillId="34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179" fontId="10" fillId="0" borderId="1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 vertical="center"/>
    </xf>
    <xf numFmtId="0" fontId="2" fillId="0" borderId="38" xfId="0" applyFont="1" applyBorder="1" applyAlignment="1">
      <alignment/>
    </xf>
    <xf numFmtId="1" fontId="2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79" fontId="10" fillId="0" borderId="38" xfId="0" applyNumberFormat="1" applyFont="1" applyFill="1" applyBorder="1" applyAlignment="1">
      <alignment horizontal="right" vertical="center"/>
    </xf>
    <xf numFmtId="179" fontId="65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0" fontId="2" fillId="0" borderId="39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Fill="1" applyBorder="1" applyAlignment="1">
      <alignment vertical="distributed" wrapText="1"/>
    </xf>
    <xf numFmtId="0" fontId="5" fillId="0" borderId="0" xfId="0" applyFont="1" applyAlignment="1">
      <alignment/>
    </xf>
    <xf numFmtId="4" fontId="69" fillId="0" borderId="25" xfId="0" applyNumberFormat="1" applyFont="1" applyBorder="1" applyAlignment="1">
      <alignment horizontal="right" vertical="distributed"/>
    </xf>
    <xf numFmtId="4" fontId="6" fillId="0" borderId="14" xfId="0" applyNumberFormat="1" applyFont="1" applyBorder="1" applyAlignment="1">
      <alignment vertical="center"/>
    </xf>
    <xf numFmtId="4" fontId="9" fillId="34" borderId="23" xfId="0" applyNumberFormat="1" applyFont="1" applyFill="1" applyBorder="1" applyAlignment="1">
      <alignment horizontal="center" vertical="center"/>
    </xf>
    <xf numFmtId="1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4" fontId="9" fillId="34" borderId="40" xfId="0" applyNumberFormat="1" applyFont="1" applyFill="1" applyBorder="1" applyAlignment="1">
      <alignment horizontal="right" vertical="center" wrapText="1"/>
    </xf>
    <xf numFmtId="4" fontId="9" fillId="34" borderId="41" xfId="0" applyNumberFormat="1" applyFont="1" applyFill="1" applyBorder="1" applyAlignment="1">
      <alignment horizontal="right" vertical="center"/>
    </xf>
    <xf numFmtId="4" fontId="9" fillId="34" borderId="42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vertical="center" wrapText="1"/>
    </xf>
    <xf numFmtId="4" fontId="10" fillId="34" borderId="0" xfId="0" applyNumberFormat="1" applyFont="1" applyFill="1" applyBorder="1" applyAlignment="1">
      <alignment horizontal="right"/>
    </xf>
    <xf numFmtId="14" fontId="9" fillId="34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71" fillId="10" borderId="14" xfId="0" applyFont="1" applyFill="1" applyBorder="1" applyAlignment="1">
      <alignment horizontal="center" vertical="center"/>
    </xf>
    <xf numFmtId="0" fontId="71" fillId="10" borderId="14" xfId="0" applyFont="1" applyFill="1" applyBorder="1" applyAlignment="1">
      <alignment vertical="center"/>
    </xf>
    <xf numFmtId="4" fontId="71" fillId="10" borderId="14" xfId="0" applyNumberFormat="1" applyFont="1" applyFill="1" applyBorder="1" applyAlignment="1">
      <alignment horizontal="center" vertical="center"/>
    </xf>
    <xf numFmtId="1" fontId="71" fillId="10" borderId="14" xfId="0" applyNumberFormat="1" applyFont="1" applyFill="1" applyBorder="1" applyAlignment="1">
      <alignment horizontal="center" vertical="center"/>
    </xf>
    <xf numFmtId="4" fontId="71" fillId="10" borderId="14" xfId="0" applyNumberFormat="1" applyFont="1" applyFill="1" applyBorder="1" applyAlignment="1">
      <alignment horizontal="right" vertical="center"/>
    </xf>
    <xf numFmtId="185" fontId="71" fillId="1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1" fillId="13" borderId="14" xfId="0" applyFont="1" applyFill="1" applyBorder="1" applyAlignment="1">
      <alignment horizontal="center" vertical="center"/>
    </xf>
    <xf numFmtId="0" fontId="71" fillId="13" borderId="14" xfId="0" applyFont="1" applyFill="1" applyBorder="1" applyAlignment="1">
      <alignment vertical="center"/>
    </xf>
    <xf numFmtId="4" fontId="71" fillId="13" borderId="14" xfId="0" applyNumberFormat="1" applyFont="1" applyFill="1" applyBorder="1" applyAlignment="1">
      <alignment horizontal="center" vertical="center"/>
    </xf>
    <xf numFmtId="1" fontId="71" fillId="13" borderId="14" xfId="0" applyNumberFormat="1" applyFont="1" applyFill="1" applyBorder="1" applyAlignment="1">
      <alignment horizontal="center" vertical="center"/>
    </xf>
    <xf numFmtId="4" fontId="71" fillId="13" borderId="14" xfId="0" applyNumberFormat="1" applyFont="1" applyFill="1" applyBorder="1" applyAlignment="1">
      <alignment horizontal="right" vertical="center"/>
    </xf>
    <xf numFmtId="185" fontId="71" fillId="13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center" vertical="center"/>
    </xf>
    <xf numFmtId="171" fontId="22" fillId="0" borderId="14" xfId="63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Border="1" applyAlignment="1">
      <alignment vertical="center"/>
    </xf>
    <xf numFmtId="4" fontId="21" fillId="0" borderId="14" xfId="0" applyNumberFormat="1" applyFont="1" applyFill="1" applyBorder="1" applyAlignment="1">
      <alignment horizontal="right" vertical="center"/>
    </xf>
    <xf numFmtId="0" fontId="71" fillId="16" borderId="14" xfId="0" applyFont="1" applyFill="1" applyBorder="1" applyAlignment="1">
      <alignment horizontal="center" vertical="center"/>
    </xf>
    <xf numFmtId="0" fontId="71" fillId="16" borderId="14" xfId="0" applyFont="1" applyFill="1" applyBorder="1" applyAlignment="1">
      <alignment vertical="center"/>
    </xf>
    <xf numFmtId="4" fontId="71" fillId="16" borderId="14" xfId="0" applyNumberFormat="1" applyFont="1" applyFill="1" applyBorder="1" applyAlignment="1">
      <alignment horizontal="center" vertical="center"/>
    </xf>
    <xf numFmtId="1" fontId="71" fillId="16" borderId="14" xfId="0" applyNumberFormat="1" applyFont="1" applyFill="1" applyBorder="1" applyAlignment="1">
      <alignment horizontal="center" vertical="center"/>
    </xf>
    <xf numFmtId="4" fontId="71" fillId="16" borderId="14" xfId="0" applyNumberFormat="1" applyFont="1" applyFill="1" applyBorder="1" applyAlignment="1">
      <alignment horizontal="right" vertical="center"/>
    </xf>
    <xf numFmtId="185" fontId="71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vertical="center"/>
    </xf>
    <xf numFmtId="4" fontId="22" fillId="16" borderId="14" xfId="0" applyNumberFormat="1" applyFont="1" applyFill="1" applyBorder="1" applyAlignment="1">
      <alignment horizontal="center" vertical="center"/>
    </xf>
    <xf numFmtId="1" fontId="22" fillId="16" borderId="14" xfId="0" applyNumberFormat="1" applyFont="1" applyFill="1" applyBorder="1" applyAlignment="1">
      <alignment horizontal="center" vertical="center"/>
    </xf>
    <xf numFmtId="4" fontId="22" fillId="16" borderId="14" xfId="0" applyNumberFormat="1" applyFont="1" applyFill="1" applyBorder="1" applyAlignment="1">
      <alignment horizontal="right" vertical="center"/>
    </xf>
    <xf numFmtId="185" fontId="22" fillId="16" borderId="14" xfId="0" applyNumberFormat="1" applyFont="1" applyFill="1" applyBorder="1" applyAlignment="1">
      <alignment horizontal="center" vertical="center"/>
    </xf>
    <xf numFmtId="185" fontId="22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right" vertical="center"/>
    </xf>
    <xf numFmtId="171" fontId="22" fillId="0" borderId="15" xfId="63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right" vertical="center"/>
    </xf>
    <xf numFmtId="185" fontId="22" fillId="0" borderId="1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right" vertical="center"/>
    </xf>
    <xf numFmtId="4" fontId="22" fillId="0" borderId="43" xfId="0" applyNumberFormat="1" applyFont="1" applyFill="1" applyBorder="1" applyAlignment="1">
      <alignment horizontal="center" vertical="center"/>
    </xf>
    <xf numFmtId="171" fontId="22" fillId="0" borderId="43" xfId="63" applyFont="1" applyFill="1" applyBorder="1" applyAlignment="1">
      <alignment horizontal="center" vertical="center"/>
    </xf>
    <xf numFmtId="4" fontId="22" fillId="0" borderId="43" xfId="0" applyNumberFormat="1" applyFont="1" applyFill="1" applyBorder="1" applyAlignment="1">
      <alignment horizontal="right" vertical="center"/>
    </xf>
    <xf numFmtId="4" fontId="21" fillId="0" borderId="43" xfId="0" applyNumberFormat="1" applyFont="1" applyFill="1" applyBorder="1" applyAlignment="1">
      <alignment horizontal="right" vertical="center"/>
    </xf>
    <xf numFmtId="185" fontId="22" fillId="0" borderId="43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/>
    </xf>
    <xf numFmtId="179" fontId="21" fillId="0" borderId="16" xfId="0" applyNumberFormat="1" applyFont="1" applyFill="1" applyBorder="1" applyAlignment="1">
      <alignment horizontal="right" vertical="center"/>
    </xf>
    <xf numFmtId="1" fontId="22" fillId="0" borderId="16" xfId="0" applyNumberFormat="1" applyFont="1" applyBorder="1" applyAlignment="1">
      <alignment/>
    </xf>
    <xf numFmtId="185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0" fontId="22" fillId="0" borderId="0" xfId="0" applyFont="1" applyFill="1" applyAlignment="1">
      <alignment horizontal="center"/>
    </xf>
    <xf numFmtId="179" fontId="2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171" fontId="2" fillId="0" borderId="13" xfId="63" applyFont="1" applyBorder="1" applyAlignment="1">
      <alignment horizontal="right"/>
    </xf>
    <xf numFmtId="171" fontId="2" fillId="0" borderId="27" xfId="63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8" fillId="0" borderId="37" xfId="0" applyFont="1" applyFill="1" applyBorder="1" applyAlignment="1">
      <alignment horizontal="justify" vertical="distributed" wrapText="1"/>
    </xf>
    <xf numFmtId="0" fontId="68" fillId="0" borderId="38" xfId="0" applyFont="1" applyFill="1" applyBorder="1" applyAlignment="1">
      <alignment horizontal="justify" vertical="distributed" wrapText="1"/>
    </xf>
    <xf numFmtId="0" fontId="68" fillId="0" borderId="39" xfId="0" applyFont="1" applyFill="1" applyBorder="1" applyAlignment="1">
      <alignment horizontal="justify" vertical="distributed" wrapText="1"/>
    </xf>
    <xf numFmtId="0" fontId="69" fillId="0" borderId="37" xfId="0" applyFont="1" applyBorder="1" applyAlignment="1">
      <alignment horizontal="left"/>
    </xf>
    <xf numFmtId="0" fontId="69" fillId="0" borderId="38" xfId="0" applyFont="1" applyBorder="1" applyAlignment="1">
      <alignment horizontal="left"/>
    </xf>
    <xf numFmtId="0" fontId="69" fillId="0" borderId="39" xfId="0" applyFont="1" applyBorder="1" applyAlignment="1">
      <alignment horizontal="left"/>
    </xf>
    <xf numFmtId="4" fontId="0" fillId="0" borderId="17" xfId="0" applyNumberFormat="1" applyBorder="1" applyAlignment="1">
      <alignment horizontal="center" vertical="distributed"/>
    </xf>
    <xf numFmtId="4" fontId="0" fillId="0" borderId="24" xfId="0" applyNumberFormat="1" applyBorder="1" applyAlignment="1">
      <alignment horizontal="center" vertical="distributed"/>
    </xf>
    <xf numFmtId="0" fontId="70" fillId="0" borderId="37" xfId="0" applyFont="1" applyFill="1" applyBorder="1" applyAlignment="1">
      <alignment horizontal="justify" vertical="distributed" wrapText="1"/>
    </xf>
    <xf numFmtId="0" fontId="70" fillId="0" borderId="38" xfId="0" applyFont="1" applyFill="1" applyBorder="1" applyAlignment="1">
      <alignment horizontal="justify" vertical="distributed" wrapText="1"/>
    </xf>
    <xf numFmtId="0" fontId="70" fillId="0" borderId="39" xfId="0" applyFont="1" applyFill="1" applyBorder="1" applyAlignment="1">
      <alignment horizontal="justify" vertical="distributed" wrapText="1"/>
    </xf>
    <xf numFmtId="0" fontId="68" fillId="0" borderId="37" xfId="0" applyFont="1" applyFill="1" applyBorder="1" applyAlignment="1">
      <alignment horizontal="left" vertical="distributed" wrapText="1"/>
    </xf>
    <xf numFmtId="0" fontId="68" fillId="0" borderId="38" xfId="0" applyFont="1" applyFill="1" applyBorder="1" applyAlignment="1">
      <alignment horizontal="left" vertical="distributed" wrapText="1"/>
    </xf>
    <xf numFmtId="0" fontId="68" fillId="0" borderId="39" xfId="0" applyFont="1" applyFill="1" applyBorder="1" applyAlignment="1">
      <alignment horizontal="left" vertical="distributed" wrapText="1"/>
    </xf>
    <xf numFmtId="0" fontId="68" fillId="0" borderId="45" xfId="0" applyFont="1" applyFill="1" applyBorder="1" applyAlignment="1">
      <alignment horizontal="left" vertical="distributed" wrapText="1"/>
    </xf>
    <xf numFmtId="0" fontId="68" fillId="0" borderId="10" xfId="0" applyFont="1" applyFill="1" applyBorder="1" applyAlignment="1">
      <alignment horizontal="left" vertical="distributed" wrapText="1"/>
    </xf>
    <xf numFmtId="0" fontId="68" fillId="0" borderId="47" xfId="0" applyFont="1" applyFill="1" applyBorder="1" applyAlignment="1">
      <alignment horizontal="left" vertical="distributed" wrapText="1"/>
    </xf>
    <xf numFmtId="0" fontId="70" fillId="0" borderId="37" xfId="0" applyFont="1" applyFill="1" applyBorder="1" applyAlignment="1">
      <alignment horizontal="center" vertical="distributed" wrapText="1"/>
    </xf>
    <xf numFmtId="0" fontId="70" fillId="0" borderId="38" xfId="0" applyFont="1" applyFill="1" applyBorder="1" applyAlignment="1">
      <alignment horizontal="center" vertical="distributed" wrapText="1"/>
    </xf>
    <xf numFmtId="0" fontId="70" fillId="0" borderId="39" xfId="0" applyFont="1" applyFill="1" applyBorder="1" applyAlignment="1">
      <alignment horizontal="center" vertical="distributed" wrapText="1"/>
    </xf>
    <xf numFmtId="0" fontId="69" fillId="0" borderId="37" xfId="0" applyFont="1" applyBorder="1" applyAlignment="1">
      <alignment horizontal="left" wrapText="1"/>
    </xf>
    <xf numFmtId="0" fontId="69" fillId="0" borderId="38" xfId="0" applyFont="1" applyBorder="1" applyAlignment="1">
      <alignment horizontal="left" wrapText="1"/>
    </xf>
    <xf numFmtId="0" fontId="69" fillId="0" borderId="39" xfId="0" applyFont="1" applyBorder="1" applyAlignment="1">
      <alignment horizontal="left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2"/>
  <sheetViews>
    <sheetView zoomScale="85" zoomScaleNormal="85" zoomScalePageLayoutView="0" workbookViewId="0" topLeftCell="A86">
      <selection activeCell="C124" sqref="C124"/>
    </sheetView>
  </sheetViews>
  <sheetFormatPr defaultColWidth="9.140625" defaultRowHeight="12.75"/>
  <cols>
    <col min="1" max="1" width="4.57421875" style="4" customWidth="1"/>
    <col min="2" max="2" width="54.00390625" style="2" customWidth="1"/>
    <col min="3" max="3" width="11.8515625" style="2" customWidth="1"/>
    <col min="4" max="4" width="11.140625" style="2" customWidth="1"/>
    <col min="5" max="5" width="18.140625" style="2" hidden="1" customWidth="1"/>
    <col min="6" max="6" width="10.421875" style="2" customWidth="1"/>
    <col min="7" max="7" width="9.57421875" style="2" hidden="1" customWidth="1"/>
    <col min="8" max="8" width="14.57421875" style="25" customWidth="1"/>
    <col min="9" max="9" width="9.28125" style="2" customWidth="1"/>
    <col min="10" max="10" width="10.00390625" style="2" customWidth="1"/>
    <col min="11" max="11" width="14.57421875" style="2" customWidth="1"/>
    <col min="12" max="12" width="9.140625" style="2" customWidth="1"/>
    <col min="13" max="13" width="12.421875" style="2" bestFit="1" customWidth="1"/>
    <col min="14" max="14" width="9.140625" style="2" customWidth="1"/>
    <col min="15" max="15" width="11.28125" style="2" bestFit="1" customWidth="1"/>
    <col min="16" max="16384" width="9.140625" style="2" customWidth="1"/>
  </cols>
  <sheetData>
    <row r="1" spans="1:11" s="1" customFormat="1" ht="26.25" customHeight="1">
      <c r="A1" s="384" t="s">
        <v>354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3.5" customHeight="1">
      <c r="A2" s="382" t="s">
        <v>1</v>
      </c>
      <c r="B2" s="379" t="s">
        <v>24</v>
      </c>
      <c r="C2" s="379" t="s">
        <v>43</v>
      </c>
      <c r="D2" s="379" t="s">
        <v>236</v>
      </c>
      <c r="E2" s="129" t="s">
        <v>13</v>
      </c>
      <c r="F2" s="379" t="s">
        <v>237</v>
      </c>
      <c r="G2" s="261" t="s">
        <v>11</v>
      </c>
      <c r="H2" s="385" t="s">
        <v>57</v>
      </c>
      <c r="I2" s="379" t="s">
        <v>12</v>
      </c>
      <c r="J2" s="386" t="s">
        <v>50</v>
      </c>
      <c r="K2" s="382" t="s">
        <v>28</v>
      </c>
    </row>
    <row r="3" spans="1:11" ht="13.5" customHeight="1">
      <c r="A3" s="382"/>
      <c r="B3" s="379"/>
      <c r="C3" s="379"/>
      <c r="D3" s="379"/>
      <c r="E3" s="129"/>
      <c r="F3" s="379"/>
      <c r="G3" s="261"/>
      <c r="H3" s="385"/>
      <c r="I3" s="379"/>
      <c r="J3" s="386"/>
      <c r="K3" s="382"/>
    </row>
    <row r="4" spans="1:10" ht="15.75">
      <c r="A4" s="17">
        <v>1</v>
      </c>
      <c r="B4" s="16" t="s">
        <v>292</v>
      </c>
      <c r="C4" s="10"/>
      <c r="D4" s="10"/>
      <c r="E4" s="10"/>
      <c r="F4" s="10"/>
      <c r="G4" s="10"/>
      <c r="H4" s="21"/>
      <c r="I4" s="10"/>
      <c r="J4" s="10"/>
    </row>
    <row r="5" spans="1:11" s="15" customFormat="1" ht="14.25">
      <c r="A5" s="28" t="s">
        <v>0</v>
      </c>
      <c r="B5" s="29" t="s">
        <v>288</v>
      </c>
      <c r="C5" s="24" t="s">
        <v>44</v>
      </c>
      <c r="D5" s="225">
        <v>1288.43</v>
      </c>
      <c r="E5" s="24">
        <v>0</v>
      </c>
      <c r="F5" s="30"/>
      <c r="G5" s="39"/>
      <c r="H5" s="225">
        <v>357816.7</v>
      </c>
      <c r="I5" s="28" t="s">
        <v>336</v>
      </c>
      <c r="J5" s="37" t="s">
        <v>337</v>
      </c>
      <c r="K5" s="28" t="s">
        <v>99</v>
      </c>
    </row>
    <row r="6" spans="1:11" s="15" customFormat="1" ht="14.25">
      <c r="A6" s="28" t="s">
        <v>2</v>
      </c>
      <c r="B6" s="29" t="s">
        <v>293</v>
      </c>
      <c r="C6" s="24" t="s">
        <v>46</v>
      </c>
      <c r="D6" s="225"/>
      <c r="E6" s="24"/>
      <c r="F6" s="30"/>
      <c r="G6" s="39"/>
      <c r="H6" s="225">
        <v>520322.24</v>
      </c>
      <c r="I6" s="28" t="s">
        <v>338</v>
      </c>
      <c r="J6" s="28" t="s">
        <v>339</v>
      </c>
      <c r="K6" s="28" t="s">
        <v>99</v>
      </c>
    </row>
    <row r="7" spans="1:11" s="15" customFormat="1" ht="14.25">
      <c r="A7" s="28" t="s">
        <v>8</v>
      </c>
      <c r="B7" s="29" t="s">
        <v>289</v>
      </c>
      <c r="C7" s="24" t="s">
        <v>45</v>
      </c>
      <c r="D7" s="225">
        <v>520</v>
      </c>
      <c r="E7" s="24">
        <v>0</v>
      </c>
      <c r="F7" s="30"/>
      <c r="G7" s="39"/>
      <c r="H7" s="225">
        <v>356967.28</v>
      </c>
      <c r="I7" s="28" t="s">
        <v>340</v>
      </c>
      <c r="J7" s="28" t="s">
        <v>341</v>
      </c>
      <c r="K7" s="28" t="s">
        <v>99</v>
      </c>
    </row>
    <row r="8" spans="1:11" s="15" customFormat="1" ht="14.25">
      <c r="A8" s="28" t="s">
        <v>27</v>
      </c>
      <c r="B8" s="29" t="s">
        <v>290</v>
      </c>
      <c r="C8" s="24" t="s">
        <v>48</v>
      </c>
      <c r="D8" s="225">
        <v>1717.6</v>
      </c>
      <c r="E8" s="24">
        <v>0</v>
      </c>
      <c r="F8" s="30"/>
      <c r="G8" s="39"/>
      <c r="H8" s="225">
        <v>667784.56</v>
      </c>
      <c r="I8" s="28" t="s">
        <v>342</v>
      </c>
      <c r="J8" s="28" t="s">
        <v>343</v>
      </c>
      <c r="K8" s="28" t="s">
        <v>99</v>
      </c>
    </row>
    <row r="9" spans="1:11" s="15" customFormat="1" ht="14.25">
      <c r="A9" s="28" t="s">
        <v>33</v>
      </c>
      <c r="B9" s="29" t="s">
        <v>291</v>
      </c>
      <c r="C9" s="24" t="s">
        <v>47</v>
      </c>
      <c r="D9" s="225"/>
      <c r="E9" s="24">
        <v>0</v>
      </c>
      <c r="F9" s="30"/>
      <c r="G9" s="39"/>
      <c r="H9" s="225">
        <v>18400</v>
      </c>
      <c r="I9" s="28"/>
      <c r="J9" s="28"/>
      <c r="K9" s="28" t="s">
        <v>99</v>
      </c>
    </row>
    <row r="10" spans="1:11" s="15" customFormat="1" ht="14.25">
      <c r="A10" s="28" t="s">
        <v>51</v>
      </c>
      <c r="B10" s="29" t="s">
        <v>301</v>
      </c>
      <c r="C10" s="24" t="s">
        <v>303</v>
      </c>
      <c r="D10" s="225"/>
      <c r="E10" s="24">
        <v>139324.27</v>
      </c>
      <c r="F10" s="30"/>
      <c r="G10" s="39"/>
      <c r="H10" s="225">
        <v>471960.65</v>
      </c>
      <c r="I10" s="28" t="s">
        <v>338</v>
      </c>
      <c r="J10" s="28" t="s">
        <v>344</v>
      </c>
      <c r="K10" s="28" t="s">
        <v>99</v>
      </c>
    </row>
    <row r="11" spans="1:11" s="15" customFormat="1" ht="14.25">
      <c r="A11" s="28" t="s">
        <v>300</v>
      </c>
      <c r="B11" s="29" t="s">
        <v>302</v>
      </c>
      <c r="C11" s="24" t="s">
        <v>46</v>
      </c>
      <c r="D11" s="225">
        <v>361</v>
      </c>
      <c r="E11" s="24">
        <v>61091.36</v>
      </c>
      <c r="F11" s="30"/>
      <c r="G11" s="39"/>
      <c r="H11" s="225">
        <v>30150.19</v>
      </c>
      <c r="I11" s="28" t="s">
        <v>345</v>
      </c>
      <c r="J11" s="28" t="s">
        <v>346</v>
      </c>
      <c r="K11" s="28" t="s">
        <v>99</v>
      </c>
    </row>
    <row r="12" spans="1:13" s="15" customFormat="1" ht="15">
      <c r="A12" s="28"/>
      <c r="B12" s="33" t="s">
        <v>334</v>
      </c>
      <c r="C12" s="226"/>
      <c r="D12" s="225"/>
      <c r="E12" s="227"/>
      <c r="F12" s="30"/>
      <c r="G12" s="39"/>
      <c r="H12" s="257">
        <f>SUM(H5:H11)</f>
        <v>2423401.62</v>
      </c>
      <c r="I12" s="28"/>
      <c r="J12" s="28"/>
      <c r="K12" s="28"/>
      <c r="M12" s="258"/>
    </row>
    <row r="13" spans="1:13" ht="14.25">
      <c r="A13" s="14"/>
      <c r="B13" s="27"/>
      <c r="C13" s="5"/>
      <c r="D13" s="5"/>
      <c r="E13" s="5"/>
      <c r="F13" s="12"/>
      <c r="G13" s="13"/>
      <c r="H13" s="13"/>
      <c r="I13" s="14"/>
      <c r="J13" s="14"/>
      <c r="K13" s="14"/>
      <c r="M13" s="259"/>
    </row>
    <row r="14" spans="1:13" ht="15" customHeight="1">
      <c r="A14" s="22">
        <v>2</v>
      </c>
      <c r="B14" s="23" t="s">
        <v>249</v>
      </c>
      <c r="C14" s="11"/>
      <c r="D14" s="11"/>
      <c r="E14" s="11"/>
      <c r="F14" s="11"/>
      <c r="G14" s="11"/>
      <c r="H14" s="40"/>
      <c r="I14" s="11"/>
      <c r="J14" s="11"/>
      <c r="K14" s="11"/>
      <c r="M14" s="259"/>
    </row>
    <row r="15" spans="1:11" s="15" customFormat="1" ht="14.25">
      <c r="A15" s="28" t="s">
        <v>3</v>
      </c>
      <c r="B15" s="29" t="s">
        <v>23</v>
      </c>
      <c r="C15" s="24" t="s">
        <v>44</v>
      </c>
      <c r="D15" s="24">
        <v>1288.43</v>
      </c>
      <c r="E15" s="24"/>
      <c r="F15" s="30"/>
      <c r="G15" s="39">
        <v>600937.99</v>
      </c>
      <c r="H15" s="39">
        <v>600937.99</v>
      </c>
      <c r="I15" s="28" t="s">
        <v>202</v>
      </c>
      <c r="J15" s="28" t="s">
        <v>212</v>
      </c>
      <c r="K15" s="28" t="s">
        <v>99</v>
      </c>
    </row>
    <row r="16" spans="1:13" s="15" customFormat="1" ht="14.25">
      <c r="A16" s="28" t="s">
        <v>4</v>
      </c>
      <c r="B16" s="29" t="s">
        <v>34</v>
      </c>
      <c r="C16" s="24" t="s">
        <v>45</v>
      </c>
      <c r="D16" s="24">
        <v>1976.2</v>
      </c>
      <c r="E16" s="24"/>
      <c r="F16" s="30"/>
      <c r="G16" s="39">
        <v>1103647.97</v>
      </c>
      <c r="H16" s="39">
        <v>1625902.04</v>
      </c>
      <c r="I16" s="28" t="s">
        <v>203</v>
      </c>
      <c r="J16" s="37" t="s">
        <v>213</v>
      </c>
      <c r="K16" s="28" t="s">
        <v>99</v>
      </c>
      <c r="M16" s="260"/>
    </row>
    <row r="17" spans="1:13" s="15" customFormat="1" ht="14.25">
      <c r="A17" s="28" t="s">
        <v>10</v>
      </c>
      <c r="B17" s="29" t="s">
        <v>55</v>
      </c>
      <c r="C17" s="24" t="s">
        <v>48</v>
      </c>
      <c r="D17" s="24">
        <v>1717.6</v>
      </c>
      <c r="E17" s="24"/>
      <c r="F17" s="30"/>
      <c r="G17" s="39">
        <v>292485.57</v>
      </c>
      <c r="H17" s="39">
        <v>292485.57</v>
      </c>
      <c r="I17" s="28" t="s">
        <v>204</v>
      </c>
      <c r="J17" s="28" t="s">
        <v>214</v>
      </c>
      <c r="K17" s="28" t="s">
        <v>35</v>
      </c>
      <c r="M17" s="259"/>
    </row>
    <row r="18" spans="1:13" s="15" customFormat="1" ht="14.25">
      <c r="A18" s="28" t="s">
        <v>14</v>
      </c>
      <c r="B18" s="29" t="s">
        <v>56</v>
      </c>
      <c r="C18" s="24" t="s">
        <v>46</v>
      </c>
      <c r="D18" s="24">
        <v>2649.58</v>
      </c>
      <c r="E18" s="24"/>
      <c r="F18" s="30"/>
      <c r="G18" s="39">
        <v>1954176.68</v>
      </c>
      <c r="H18" s="39">
        <v>559654.82</v>
      </c>
      <c r="I18" s="28" t="s">
        <v>192</v>
      </c>
      <c r="J18" s="28" t="s">
        <v>215</v>
      </c>
      <c r="K18" s="28" t="s">
        <v>35</v>
      </c>
      <c r="M18" s="260"/>
    </row>
    <row r="19" spans="1:11" s="15" customFormat="1" ht="14.25">
      <c r="A19" s="28" t="s">
        <v>31</v>
      </c>
      <c r="B19" s="29" t="s">
        <v>36</v>
      </c>
      <c r="C19" s="24" t="s">
        <v>47</v>
      </c>
      <c r="D19" s="24" t="s">
        <v>54</v>
      </c>
      <c r="E19" s="24"/>
      <c r="F19" s="30"/>
      <c r="G19" s="39">
        <v>46582.58</v>
      </c>
      <c r="H19" s="39">
        <v>46582.58</v>
      </c>
      <c r="I19" s="28" t="s">
        <v>205</v>
      </c>
      <c r="J19" s="28" t="s">
        <v>216</v>
      </c>
      <c r="K19" s="28" t="s">
        <v>37</v>
      </c>
    </row>
    <row r="20" spans="1:11" s="15" customFormat="1" ht="14.25">
      <c r="A20" s="28" t="s">
        <v>32</v>
      </c>
      <c r="B20" s="29" t="s">
        <v>52</v>
      </c>
      <c r="C20" s="24" t="s">
        <v>47</v>
      </c>
      <c r="D20" s="24" t="s">
        <v>54</v>
      </c>
      <c r="E20" s="24"/>
      <c r="F20" s="30"/>
      <c r="G20" s="39" t="s">
        <v>53</v>
      </c>
      <c r="H20" s="39">
        <v>106845.46</v>
      </c>
      <c r="I20" s="28" t="s">
        <v>206</v>
      </c>
      <c r="J20" s="28" t="s">
        <v>217</v>
      </c>
      <c r="K20" s="28" t="s">
        <v>37</v>
      </c>
    </row>
    <row r="21" spans="1:11" s="15" customFormat="1" ht="15">
      <c r="A21" s="28"/>
      <c r="B21" s="33" t="s">
        <v>62</v>
      </c>
      <c r="C21" s="24"/>
      <c r="D21" s="24"/>
      <c r="E21" s="24"/>
      <c r="F21" s="30"/>
      <c r="G21" s="39"/>
      <c r="H21" s="50">
        <f>SUM(H15:H20)</f>
        <v>3232408.46</v>
      </c>
      <c r="I21" s="28"/>
      <c r="J21" s="28"/>
      <c r="K21" s="28"/>
    </row>
    <row r="22" spans="1:11" s="15" customFormat="1" ht="14.25">
      <c r="A22" s="14"/>
      <c r="B22" s="27"/>
      <c r="C22" s="5"/>
      <c r="D22" s="5"/>
      <c r="E22" s="5"/>
      <c r="F22" s="12"/>
      <c r="G22" s="13"/>
      <c r="H22" s="13"/>
      <c r="I22" s="14"/>
      <c r="J22" s="14"/>
      <c r="K22" s="14"/>
    </row>
    <row r="23" spans="1:11" s="15" customFormat="1" ht="15.75">
      <c r="A23" s="22">
        <v>3</v>
      </c>
      <c r="B23" s="23" t="s">
        <v>247</v>
      </c>
      <c r="C23" s="11"/>
      <c r="D23" s="11"/>
      <c r="E23" s="11"/>
      <c r="F23" s="11"/>
      <c r="G23" s="11"/>
      <c r="H23" s="40"/>
      <c r="I23" s="11"/>
      <c r="J23" s="11"/>
      <c r="K23" s="11"/>
    </row>
    <row r="24" spans="1:11" s="15" customFormat="1" ht="14.25">
      <c r="A24" s="28" t="s">
        <v>5</v>
      </c>
      <c r="B24" s="29" t="s">
        <v>38</v>
      </c>
      <c r="C24" s="24" t="s">
        <v>47</v>
      </c>
      <c r="D24" s="24"/>
      <c r="E24" s="24">
        <v>3066.72</v>
      </c>
      <c r="F24" s="30">
        <v>3066.72</v>
      </c>
      <c r="G24" s="39">
        <v>217123.06</v>
      </c>
      <c r="H24" s="39">
        <v>227248.07</v>
      </c>
      <c r="I24" s="28" t="s">
        <v>207</v>
      </c>
      <c r="J24" s="28" t="s">
        <v>217</v>
      </c>
      <c r="K24" s="28" t="s">
        <v>37</v>
      </c>
    </row>
    <row r="25" spans="1:11" s="15" customFormat="1" ht="14.25">
      <c r="A25" s="28" t="s">
        <v>6</v>
      </c>
      <c r="B25" s="29" t="s">
        <v>39</v>
      </c>
      <c r="C25" s="24" t="s">
        <v>47</v>
      </c>
      <c r="D25" s="24">
        <v>13.6</v>
      </c>
      <c r="E25" s="24"/>
      <c r="F25" s="30"/>
      <c r="G25" s="39">
        <v>15734.35</v>
      </c>
      <c r="H25" s="39">
        <v>15734.35</v>
      </c>
      <c r="I25" s="28" t="s">
        <v>207</v>
      </c>
      <c r="J25" s="28" t="s">
        <v>217</v>
      </c>
      <c r="K25" s="28" t="s">
        <v>37</v>
      </c>
    </row>
    <row r="26" spans="1:11" s="15" customFormat="1" ht="14.25">
      <c r="A26" s="28" t="s">
        <v>15</v>
      </c>
      <c r="B26" s="29" t="s">
        <v>40</v>
      </c>
      <c r="C26" s="24" t="s">
        <v>45</v>
      </c>
      <c r="D26" s="24">
        <v>6054.23</v>
      </c>
      <c r="E26" s="24"/>
      <c r="F26" s="30"/>
      <c r="G26" s="39">
        <v>450126.07</v>
      </c>
      <c r="H26" s="39">
        <v>450126.07</v>
      </c>
      <c r="I26" s="28" t="s">
        <v>208</v>
      </c>
      <c r="J26" s="28" t="s">
        <v>218</v>
      </c>
      <c r="K26" s="28" t="s">
        <v>37</v>
      </c>
    </row>
    <row r="27" spans="1:11" s="15" customFormat="1" ht="14.25">
      <c r="A27" s="28" t="s">
        <v>16</v>
      </c>
      <c r="B27" s="29" t="s">
        <v>18</v>
      </c>
      <c r="C27" s="24" t="s">
        <v>46</v>
      </c>
      <c r="D27" s="24">
        <v>2649.58</v>
      </c>
      <c r="E27" s="24"/>
      <c r="F27" s="30"/>
      <c r="G27" s="39">
        <v>1289382.54</v>
      </c>
      <c r="H27" s="39">
        <v>729727.72</v>
      </c>
      <c r="I27" s="28" t="s">
        <v>209</v>
      </c>
      <c r="J27" s="28" t="s">
        <v>215</v>
      </c>
      <c r="K27" s="28" t="s">
        <v>37</v>
      </c>
    </row>
    <row r="28" spans="1:11" s="15" customFormat="1" ht="14.25">
      <c r="A28" s="28" t="s">
        <v>17</v>
      </c>
      <c r="B28" s="29" t="s">
        <v>63</v>
      </c>
      <c r="C28" s="24" t="s">
        <v>44</v>
      </c>
      <c r="D28" s="24">
        <v>861.6</v>
      </c>
      <c r="E28" s="24"/>
      <c r="F28" s="30"/>
      <c r="G28" s="39">
        <v>594107.14</v>
      </c>
      <c r="H28" s="39">
        <v>603944.42</v>
      </c>
      <c r="I28" s="28" t="s">
        <v>210</v>
      </c>
      <c r="J28" s="28" t="s">
        <v>219</v>
      </c>
      <c r="K28" s="28" t="s">
        <v>37</v>
      </c>
    </row>
    <row r="29" spans="1:11" s="15" customFormat="1" ht="14.25">
      <c r="A29" s="28" t="s">
        <v>30</v>
      </c>
      <c r="B29" s="29" t="s">
        <v>41</v>
      </c>
      <c r="C29" s="24" t="s">
        <v>48</v>
      </c>
      <c r="D29" s="24">
        <v>2304.64</v>
      </c>
      <c r="E29" s="24"/>
      <c r="F29" s="30"/>
      <c r="G29" s="39">
        <v>513515.49</v>
      </c>
      <c r="H29" s="39">
        <v>513515.49</v>
      </c>
      <c r="I29" s="28" t="s">
        <v>211</v>
      </c>
      <c r="J29" s="28" t="s">
        <v>220</v>
      </c>
      <c r="K29" s="28" t="s">
        <v>35</v>
      </c>
    </row>
    <row r="30" spans="1:11" s="15" customFormat="1" ht="14.25">
      <c r="A30" s="28" t="s">
        <v>58</v>
      </c>
      <c r="B30" s="29" t="s">
        <v>42</v>
      </c>
      <c r="C30" s="24" t="s">
        <v>48</v>
      </c>
      <c r="D30" s="24">
        <v>1717.6</v>
      </c>
      <c r="E30" s="24"/>
      <c r="F30" s="30"/>
      <c r="G30" s="39">
        <v>508114.06</v>
      </c>
      <c r="H30" s="39">
        <v>508114.06</v>
      </c>
      <c r="I30" s="28" t="s">
        <v>204</v>
      </c>
      <c r="J30" s="28" t="s">
        <v>214</v>
      </c>
      <c r="K30" s="28" t="s">
        <v>35</v>
      </c>
    </row>
    <row r="31" spans="1:11" s="15" customFormat="1" ht="15">
      <c r="A31" s="28"/>
      <c r="B31" s="33" t="s">
        <v>62</v>
      </c>
      <c r="C31" s="24"/>
      <c r="D31" s="24"/>
      <c r="E31" s="24"/>
      <c r="F31" s="30"/>
      <c r="G31" s="39"/>
      <c r="H31" s="50">
        <f>SUM(H24:H30)</f>
        <v>3048410.18</v>
      </c>
      <c r="I31" s="28"/>
      <c r="J31" s="28"/>
      <c r="K31" s="28"/>
    </row>
    <row r="32" spans="1:11" s="15" customFormat="1" ht="14.25">
      <c r="A32" s="28"/>
      <c r="B32" s="33" t="s">
        <v>61</v>
      </c>
      <c r="C32" s="24"/>
      <c r="D32" s="24"/>
      <c r="E32" s="24"/>
      <c r="F32" s="30"/>
      <c r="G32" s="39"/>
      <c r="H32" s="39">
        <v>3053150.1</v>
      </c>
      <c r="I32" s="28"/>
      <c r="J32" s="28"/>
      <c r="K32" s="28"/>
    </row>
    <row r="33" spans="1:11" s="15" customFormat="1" ht="14.25">
      <c r="A33" s="28"/>
      <c r="B33" s="33" t="s">
        <v>162</v>
      </c>
      <c r="C33" s="24"/>
      <c r="D33" s="24"/>
      <c r="E33" s="24"/>
      <c r="F33" s="30"/>
      <c r="G33" s="39"/>
      <c r="H33" s="39">
        <f>H32-H31</f>
        <v>4739.9199999999255</v>
      </c>
      <c r="I33" s="28"/>
      <c r="J33" s="28"/>
      <c r="K33" s="28"/>
    </row>
    <row r="34" spans="1:11" s="15" customFormat="1" ht="14.25">
      <c r="A34" s="14"/>
      <c r="B34" s="27"/>
      <c r="C34" s="5"/>
      <c r="D34" s="5"/>
      <c r="E34" s="5"/>
      <c r="F34" s="12"/>
      <c r="G34" s="13"/>
      <c r="H34" s="13"/>
      <c r="I34" s="14"/>
      <c r="J34" s="14"/>
      <c r="K34" s="14"/>
    </row>
    <row r="35" spans="1:11" s="15" customFormat="1" ht="18">
      <c r="A35" s="384" t="s">
        <v>355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</row>
    <row r="36" spans="1:11" ht="13.5" customHeight="1">
      <c r="A36" s="382" t="s">
        <v>1</v>
      </c>
      <c r="B36" s="379" t="s">
        <v>24</v>
      </c>
      <c r="C36" s="379" t="s">
        <v>43</v>
      </c>
      <c r="D36" s="379" t="s">
        <v>236</v>
      </c>
      <c r="E36" s="129" t="s">
        <v>13</v>
      </c>
      <c r="F36" s="379" t="s">
        <v>237</v>
      </c>
      <c r="G36" s="261" t="s">
        <v>11</v>
      </c>
      <c r="H36" s="385" t="s">
        <v>57</v>
      </c>
      <c r="I36" s="379" t="s">
        <v>12</v>
      </c>
      <c r="J36" s="386" t="s">
        <v>50</v>
      </c>
      <c r="K36" s="382" t="s">
        <v>28</v>
      </c>
    </row>
    <row r="37" spans="1:11" ht="13.5" customHeight="1">
      <c r="A37" s="382"/>
      <c r="B37" s="379"/>
      <c r="C37" s="379"/>
      <c r="D37" s="379"/>
      <c r="E37" s="129"/>
      <c r="F37" s="379"/>
      <c r="G37" s="261"/>
      <c r="H37" s="385"/>
      <c r="I37" s="379"/>
      <c r="J37" s="386"/>
      <c r="K37" s="382"/>
    </row>
    <row r="38" spans="1:11" s="15" customFormat="1" ht="15.75">
      <c r="A38" s="22">
        <v>4</v>
      </c>
      <c r="B38" s="23" t="s">
        <v>248</v>
      </c>
      <c r="C38" s="11"/>
      <c r="D38" s="11"/>
      <c r="E38" s="11"/>
      <c r="F38" s="11"/>
      <c r="G38" s="11"/>
      <c r="H38" s="40"/>
      <c r="I38" s="11"/>
      <c r="J38" s="11"/>
      <c r="K38" s="11"/>
    </row>
    <row r="39" spans="1:12" s="15" customFormat="1" ht="14.25">
      <c r="A39" s="18" t="s">
        <v>7</v>
      </c>
      <c r="B39" s="29" t="s">
        <v>131</v>
      </c>
      <c r="C39" s="24" t="s">
        <v>129</v>
      </c>
      <c r="D39" s="24">
        <v>3516.54</v>
      </c>
      <c r="E39" s="24"/>
      <c r="F39" s="30"/>
      <c r="G39" s="26">
        <v>636317.42</v>
      </c>
      <c r="H39" s="34">
        <v>573261.64</v>
      </c>
      <c r="I39" s="28" t="s">
        <v>189</v>
      </c>
      <c r="J39" s="28" t="s">
        <v>221</v>
      </c>
      <c r="K39" s="28" t="s">
        <v>9</v>
      </c>
      <c r="L39" s="15" t="s">
        <v>130</v>
      </c>
    </row>
    <row r="40" spans="1:11" s="15" customFormat="1" ht="14.25">
      <c r="A40" s="18" t="s">
        <v>64</v>
      </c>
      <c r="B40" s="29" t="s">
        <v>19</v>
      </c>
      <c r="C40" s="24" t="s">
        <v>44</v>
      </c>
      <c r="D40" s="24" t="s">
        <v>54</v>
      </c>
      <c r="E40" s="30"/>
      <c r="F40" s="28"/>
      <c r="G40" s="36">
        <v>209142.65</v>
      </c>
      <c r="H40" s="32">
        <v>100000</v>
      </c>
      <c r="I40" s="28" t="s">
        <v>196</v>
      </c>
      <c r="J40" s="37" t="s">
        <v>222</v>
      </c>
      <c r="K40" s="28" t="s">
        <v>29</v>
      </c>
    </row>
    <row r="41" spans="1:11" s="15" customFormat="1" ht="14.25">
      <c r="A41" s="20" t="s">
        <v>79</v>
      </c>
      <c r="B41" s="29" t="s">
        <v>20</v>
      </c>
      <c r="C41" s="24" t="s">
        <v>49</v>
      </c>
      <c r="D41" s="24" t="s">
        <v>54</v>
      </c>
      <c r="E41" s="30"/>
      <c r="F41" s="28"/>
      <c r="G41" s="31">
        <v>184050.09</v>
      </c>
      <c r="H41" s="32">
        <v>250000</v>
      </c>
      <c r="I41" s="28" t="s">
        <v>198</v>
      </c>
      <c r="J41" s="28" t="s">
        <v>223</v>
      </c>
      <c r="K41" s="28" t="s">
        <v>26</v>
      </c>
    </row>
    <row r="42" spans="1:11" s="15" customFormat="1" ht="14.25">
      <c r="A42" s="18" t="s">
        <v>80</v>
      </c>
      <c r="B42" s="29" t="s">
        <v>22</v>
      </c>
      <c r="C42" s="24" t="s">
        <v>44</v>
      </c>
      <c r="D42" s="24">
        <v>658.8</v>
      </c>
      <c r="E42" s="24"/>
      <c r="F42" s="30"/>
      <c r="G42" s="36">
        <v>680684.58</v>
      </c>
      <c r="H42" s="32">
        <v>583123.86</v>
      </c>
      <c r="I42" s="28" t="s">
        <v>197</v>
      </c>
      <c r="J42" s="28" t="s">
        <v>224</v>
      </c>
      <c r="K42" s="28" t="s">
        <v>26</v>
      </c>
    </row>
    <row r="43" spans="1:11" s="15" customFormat="1" ht="14.25">
      <c r="A43" s="18" t="s">
        <v>81</v>
      </c>
      <c r="B43" s="29" t="s">
        <v>25</v>
      </c>
      <c r="C43" s="24" t="s">
        <v>48</v>
      </c>
      <c r="D43" s="24">
        <v>2304.64</v>
      </c>
      <c r="E43" s="24"/>
      <c r="F43" s="30"/>
      <c r="G43" s="31">
        <v>393620.41</v>
      </c>
      <c r="H43" s="39">
        <v>393619.41</v>
      </c>
      <c r="I43" s="37" t="s">
        <v>199</v>
      </c>
      <c r="J43" s="37" t="s">
        <v>225</v>
      </c>
      <c r="K43" s="28" t="s">
        <v>26</v>
      </c>
    </row>
    <row r="44" spans="1:11" s="15" customFormat="1" ht="14.25">
      <c r="A44" s="20" t="s">
        <v>82</v>
      </c>
      <c r="B44" s="29" t="s">
        <v>21</v>
      </c>
      <c r="C44" s="24" t="s">
        <v>49</v>
      </c>
      <c r="D44" s="24"/>
      <c r="E44" s="30"/>
      <c r="F44" s="24">
        <v>2059.94</v>
      </c>
      <c r="G44" s="31">
        <v>350000</v>
      </c>
      <c r="H44" s="32">
        <v>343643.86</v>
      </c>
      <c r="I44" s="28" t="s">
        <v>200</v>
      </c>
      <c r="J44" s="28" t="s">
        <v>226</v>
      </c>
      <c r="K44" s="28" t="s">
        <v>26</v>
      </c>
    </row>
    <row r="45" spans="1:11" s="15" customFormat="1" ht="14.25">
      <c r="A45" s="18" t="s">
        <v>83</v>
      </c>
      <c r="B45" s="29" t="s">
        <v>59</v>
      </c>
      <c r="C45" s="24" t="s">
        <v>46</v>
      </c>
      <c r="D45" s="24">
        <v>2649.58</v>
      </c>
      <c r="E45" s="30"/>
      <c r="F45" s="24"/>
      <c r="G45" s="31"/>
      <c r="H45" s="32">
        <v>519724.39</v>
      </c>
      <c r="I45" s="28" t="s">
        <v>201</v>
      </c>
      <c r="J45" s="28" t="s">
        <v>227</v>
      </c>
      <c r="K45" s="28" t="s">
        <v>26</v>
      </c>
    </row>
    <row r="46" spans="1:11" s="15" customFormat="1" ht="14.25">
      <c r="A46" s="18" t="s">
        <v>84</v>
      </c>
      <c r="B46" s="29" t="s">
        <v>244</v>
      </c>
      <c r="C46" s="24" t="s">
        <v>49</v>
      </c>
      <c r="D46" s="24"/>
      <c r="E46" s="30"/>
      <c r="F46" s="28"/>
      <c r="G46" s="36"/>
      <c r="H46" s="32">
        <v>659968.2</v>
      </c>
      <c r="I46" s="28"/>
      <c r="J46" s="37"/>
      <c r="K46" s="28"/>
    </row>
    <row r="47" spans="1:11" s="15" customFormat="1" ht="15">
      <c r="A47" s="18"/>
      <c r="B47" s="33" t="s">
        <v>60</v>
      </c>
      <c r="C47" s="24"/>
      <c r="D47" s="24"/>
      <c r="E47" s="30"/>
      <c r="F47" s="28"/>
      <c r="G47" s="36"/>
      <c r="H47" s="51">
        <f>SUM(H39:H46)</f>
        <v>3423341.3600000003</v>
      </c>
      <c r="I47" s="28"/>
      <c r="J47" s="37"/>
      <c r="K47" s="28"/>
    </row>
    <row r="48" spans="1:11" s="15" customFormat="1" ht="14.25">
      <c r="A48" s="18"/>
      <c r="B48" s="164" t="s">
        <v>61</v>
      </c>
      <c r="C48" s="45"/>
      <c r="D48" s="45"/>
      <c r="E48" s="46"/>
      <c r="F48" s="38"/>
      <c r="G48" s="47"/>
      <c r="H48" s="48">
        <v>3429705.22</v>
      </c>
      <c r="I48" s="38"/>
      <c r="J48" s="49"/>
      <c r="K48" s="38"/>
    </row>
    <row r="49" spans="1:11" s="15" customFormat="1" ht="14.25">
      <c r="A49" s="28"/>
      <c r="B49" s="33" t="s">
        <v>162</v>
      </c>
      <c r="C49" s="24"/>
      <c r="D49" s="24"/>
      <c r="E49" s="30"/>
      <c r="F49" s="28"/>
      <c r="G49" s="36"/>
      <c r="H49" s="32">
        <f>H48-H47</f>
        <v>6363.85999999987</v>
      </c>
      <c r="I49" s="28"/>
      <c r="J49" s="37"/>
      <c r="K49" s="28"/>
    </row>
    <row r="50" spans="1:11" s="15" customFormat="1" ht="14.25">
      <c r="A50" s="11"/>
      <c r="B50" s="130" t="s">
        <v>245</v>
      </c>
      <c r="C50" s="5"/>
      <c r="D50" s="5"/>
      <c r="E50" s="5"/>
      <c r="F50" s="5"/>
      <c r="G50" s="19"/>
      <c r="H50" s="41"/>
      <c r="I50" s="14"/>
      <c r="J50" s="5"/>
      <c r="K50" s="14"/>
    </row>
    <row r="51" spans="1:11" s="15" customFormat="1" ht="15" thickBot="1">
      <c r="A51" s="11"/>
      <c r="B51" s="130"/>
      <c r="C51" s="5"/>
      <c r="D51" s="5"/>
      <c r="E51" s="5"/>
      <c r="F51" s="5"/>
      <c r="G51" s="19"/>
      <c r="H51" s="41"/>
      <c r="I51" s="14"/>
      <c r="J51" s="5"/>
      <c r="K51" s="14"/>
    </row>
    <row r="52" spans="1:11" ht="15" customHeight="1">
      <c r="A52" s="369" t="s">
        <v>1</v>
      </c>
      <c r="B52" s="371" t="s">
        <v>24</v>
      </c>
      <c r="C52" s="371" t="s">
        <v>238</v>
      </c>
      <c r="D52" s="371" t="s">
        <v>236</v>
      </c>
      <c r="E52" s="6" t="s">
        <v>13</v>
      </c>
      <c r="F52" s="371" t="s">
        <v>237</v>
      </c>
      <c r="G52" s="8" t="s">
        <v>11</v>
      </c>
      <c r="H52" s="367" t="s">
        <v>57</v>
      </c>
      <c r="I52" s="371" t="s">
        <v>12</v>
      </c>
      <c r="J52" s="374" t="s">
        <v>50</v>
      </c>
      <c r="K52" s="376" t="s">
        <v>28</v>
      </c>
    </row>
    <row r="53" spans="1:11" ht="15" customHeight="1" thickBot="1">
      <c r="A53" s="370"/>
      <c r="B53" s="372"/>
      <c r="C53" s="372"/>
      <c r="D53" s="372"/>
      <c r="E53" s="7"/>
      <c r="F53" s="372"/>
      <c r="G53" s="9"/>
      <c r="H53" s="368"/>
      <c r="I53" s="372"/>
      <c r="J53" s="375"/>
      <c r="K53" s="377"/>
    </row>
    <row r="54" spans="1:11" s="15" customFormat="1" ht="15.75">
      <c r="A54" s="22">
        <v>5</v>
      </c>
      <c r="B54" s="23" t="s">
        <v>147</v>
      </c>
      <c r="C54" s="11"/>
      <c r="D54" s="11"/>
      <c r="E54" s="11"/>
      <c r="F54" s="11"/>
      <c r="G54" s="11"/>
      <c r="H54" s="40"/>
      <c r="I54" s="11"/>
      <c r="J54" s="11"/>
      <c r="K54" s="11"/>
    </row>
    <row r="55" spans="1:11" s="15" customFormat="1" ht="14.25">
      <c r="A55" s="20" t="s">
        <v>71</v>
      </c>
      <c r="B55" s="29" t="s">
        <v>76</v>
      </c>
      <c r="C55" s="24" t="s">
        <v>129</v>
      </c>
      <c r="D55" s="24">
        <v>3516.54</v>
      </c>
      <c r="E55" s="24"/>
      <c r="F55" s="30"/>
      <c r="G55" s="31"/>
      <c r="H55" s="39">
        <v>63055.78</v>
      </c>
      <c r="I55" s="28" t="s">
        <v>189</v>
      </c>
      <c r="J55" s="28" t="s">
        <v>221</v>
      </c>
      <c r="K55" s="28" t="s">
        <v>9</v>
      </c>
    </row>
    <row r="56" spans="1:11" s="15" customFormat="1" ht="14.25">
      <c r="A56" s="20" t="s">
        <v>102</v>
      </c>
      <c r="B56" s="29" t="s">
        <v>65</v>
      </c>
      <c r="C56" s="24" t="s">
        <v>45</v>
      </c>
      <c r="D56" s="24">
        <v>6054.23</v>
      </c>
      <c r="E56" s="24"/>
      <c r="F56" s="30"/>
      <c r="G56" s="31"/>
      <c r="H56" s="39">
        <v>896635.4</v>
      </c>
      <c r="I56" s="37" t="s">
        <v>190</v>
      </c>
      <c r="J56" s="37" t="s">
        <v>228</v>
      </c>
      <c r="K56" s="28" t="s">
        <v>9</v>
      </c>
    </row>
    <row r="57" spans="1:11" s="15" customFormat="1" ht="14.25">
      <c r="A57" s="20" t="s">
        <v>151</v>
      </c>
      <c r="B57" s="29" t="s">
        <v>74</v>
      </c>
      <c r="C57" s="24" t="s">
        <v>45</v>
      </c>
      <c r="D57" s="24">
        <v>1383.16</v>
      </c>
      <c r="E57" s="24"/>
      <c r="F57" s="30"/>
      <c r="G57" s="31"/>
      <c r="H57" s="39">
        <v>156953.12</v>
      </c>
      <c r="I57" s="37" t="s">
        <v>191</v>
      </c>
      <c r="J57" s="37" t="s">
        <v>229</v>
      </c>
      <c r="K57" s="28" t="s">
        <v>26</v>
      </c>
    </row>
    <row r="58" spans="1:11" s="15" customFormat="1" ht="14.25">
      <c r="A58" s="20" t="s">
        <v>152</v>
      </c>
      <c r="B58" s="29" t="s">
        <v>75</v>
      </c>
      <c r="C58" s="24" t="s">
        <v>46</v>
      </c>
      <c r="D58" s="24">
        <v>2649.58</v>
      </c>
      <c r="E58" s="24"/>
      <c r="F58" s="30"/>
      <c r="G58" s="31"/>
      <c r="H58" s="39">
        <v>454176.88</v>
      </c>
      <c r="I58" s="37" t="s">
        <v>192</v>
      </c>
      <c r="J58" s="37" t="s">
        <v>215</v>
      </c>
      <c r="K58" s="28" t="s">
        <v>26</v>
      </c>
    </row>
    <row r="59" spans="1:11" s="15" customFormat="1" ht="14.25">
      <c r="A59" s="20" t="s">
        <v>154</v>
      </c>
      <c r="B59" s="29" t="s">
        <v>72</v>
      </c>
      <c r="C59" s="24" t="s">
        <v>46</v>
      </c>
      <c r="D59" s="24"/>
      <c r="E59" s="24"/>
      <c r="F59" s="30"/>
      <c r="G59" s="31"/>
      <c r="H59" s="39">
        <v>34525.14</v>
      </c>
      <c r="I59" s="37" t="s">
        <v>193</v>
      </c>
      <c r="J59" s="37" t="s">
        <v>230</v>
      </c>
      <c r="K59" s="28" t="s">
        <v>26</v>
      </c>
    </row>
    <row r="60" spans="1:11" s="15" customFormat="1" ht="14.25">
      <c r="A60" s="20" t="s">
        <v>156</v>
      </c>
      <c r="B60" s="29" t="s">
        <v>78</v>
      </c>
      <c r="C60" s="24" t="s">
        <v>46</v>
      </c>
      <c r="D60" s="24"/>
      <c r="E60" s="24"/>
      <c r="F60" s="30"/>
      <c r="G60" s="31"/>
      <c r="H60" s="39">
        <v>149623.86</v>
      </c>
      <c r="I60" s="37" t="s">
        <v>194</v>
      </c>
      <c r="J60" s="37" t="s">
        <v>231</v>
      </c>
      <c r="K60" s="28" t="s">
        <v>26</v>
      </c>
    </row>
    <row r="61" spans="1:11" s="15" customFormat="1" ht="14.25">
      <c r="A61" s="20" t="s">
        <v>158</v>
      </c>
      <c r="B61" s="29" t="s">
        <v>73</v>
      </c>
      <c r="C61" s="24" t="s">
        <v>46</v>
      </c>
      <c r="D61" s="24"/>
      <c r="E61" s="24"/>
      <c r="F61" s="30"/>
      <c r="G61" s="31"/>
      <c r="H61" s="39">
        <v>160000</v>
      </c>
      <c r="I61" s="37" t="s">
        <v>189</v>
      </c>
      <c r="J61" s="37" t="s">
        <v>232</v>
      </c>
      <c r="K61" s="28" t="s">
        <v>26</v>
      </c>
    </row>
    <row r="62" spans="1:11" s="15" customFormat="1" ht="14.25">
      <c r="A62" s="20" t="s">
        <v>294</v>
      </c>
      <c r="B62" s="29" t="s">
        <v>66</v>
      </c>
      <c r="C62" s="24" t="s">
        <v>67</v>
      </c>
      <c r="D62" s="24"/>
      <c r="E62" s="24"/>
      <c r="F62" s="30"/>
      <c r="G62" s="31"/>
      <c r="H62" s="39">
        <v>46204.71</v>
      </c>
      <c r="I62" s="37" t="s">
        <v>195</v>
      </c>
      <c r="J62" s="37" t="s">
        <v>233</v>
      </c>
      <c r="K62" s="28" t="s">
        <v>26</v>
      </c>
    </row>
    <row r="63" spans="1:11" s="15" customFormat="1" ht="14.25">
      <c r="A63" s="20" t="s">
        <v>295</v>
      </c>
      <c r="B63" s="29" t="s">
        <v>68</v>
      </c>
      <c r="C63" s="24" t="s">
        <v>44</v>
      </c>
      <c r="D63" s="24"/>
      <c r="E63" s="24"/>
      <c r="F63" s="30"/>
      <c r="G63" s="31"/>
      <c r="H63" s="39">
        <v>109142.05</v>
      </c>
      <c r="I63" s="37" t="s">
        <v>196</v>
      </c>
      <c r="J63" s="37" t="s">
        <v>222</v>
      </c>
      <c r="K63" s="28" t="s">
        <v>26</v>
      </c>
    </row>
    <row r="64" spans="1:11" s="15" customFormat="1" ht="14.25">
      <c r="A64" s="20" t="s">
        <v>296</v>
      </c>
      <c r="B64" s="29" t="s">
        <v>69</v>
      </c>
      <c r="C64" s="24" t="s">
        <v>44</v>
      </c>
      <c r="D64" s="24">
        <v>658.8</v>
      </c>
      <c r="E64" s="24"/>
      <c r="F64" s="30"/>
      <c r="G64" s="31"/>
      <c r="H64" s="39">
        <v>97560.72</v>
      </c>
      <c r="I64" s="37" t="s">
        <v>197</v>
      </c>
      <c r="J64" s="37" t="s">
        <v>224</v>
      </c>
      <c r="K64" s="28" t="s">
        <v>26</v>
      </c>
    </row>
    <row r="65" spans="1:11" s="15" customFormat="1" ht="14.25">
      <c r="A65" s="20" t="s">
        <v>297</v>
      </c>
      <c r="B65" s="29" t="s">
        <v>70</v>
      </c>
      <c r="C65" s="24" t="s">
        <v>44</v>
      </c>
      <c r="D65" s="24">
        <v>877.47</v>
      </c>
      <c r="E65" s="24"/>
      <c r="F65" s="30"/>
      <c r="G65" s="31"/>
      <c r="H65" s="39">
        <v>124594</v>
      </c>
      <c r="I65" s="37" t="s">
        <v>197</v>
      </c>
      <c r="J65" s="37" t="s">
        <v>234</v>
      </c>
      <c r="K65" s="28" t="s">
        <v>26</v>
      </c>
    </row>
    <row r="66" spans="1:11" ht="15.75" thickBot="1">
      <c r="A66" s="263"/>
      <c r="B66" s="164" t="s">
        <v>163</v>
      </c>
      <c r="C66" s="264"/>
      <c r="D66" s="264"/>
      <c r="E66" s="265"/>
      <c r="F66" s="264"/>
      <c r="G66" s="265"/>
      <c r="H66" s="266">
        <f>SUM(H55:H65)</f>
        <v>2292471.66</v>
      </c>
      <c r="I66" s="264"/>
      <c r="J66" s="264"/>
      <c r="K66" s="264"/>
    </row>
    <row r="67" spans="1:11" ht="15" customHeight="1" thickBot="1">
      <c r="A67" s="267"/>
      <c r="B67" s="268" t="s">
        <v>335</v>
      </c>
      <c r="C67" s="269"/>
      <c r="D67" s="269"/>
      <c r="E67" s="270"/>
      <c r="F67" s="271"/>
      <c r="G67" s="270"/>
      <c r="H67" s="272">
        <f>H47+H66</f>
        <v>5715813.0200000005</v>
      </c>
      <c r="I67" s="273"/>
      <c r="J67" s="273"/>
      <c r="K67" s="274"/>
    </row>
    <row r="68" spans="1:11" ht="15" customHeight="1">
      <c r="A68" s="10"/>
      <c r="B68" s="27"/>
      <c r="C68" s="53"/>
      <c r="D68" s="53"/>
      <c r="E68" s="54"/>
      <c r="F68" s="138"/>
      <c r="G68" s="54"/>
      <c r="H68" s="55"/>
      <c r="I68" s="144"/>
      <c r="J68" s="144"/>
      <c r="K68" s="138"/>
    </row>
    <row r="69" spans="1:11" s="1" customFormat="1" ht="15" customHeight="1" thickBot="1">
      <c r="A69" s="378" t="s">
        <v>356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</row>
    <row r="70" spans="1:11" ht="15" customHeight="1">
      <c r="A70" s="369" t="s">
        <v>1</v>
      </c>
      <c r="B70" s="371" t="s">
        <v>24</v>
      </c>
      <c r="C70" s="371" t="s">
        <v>238</v>
      </c>
      <c r="D70" s="371" t="s">
        <v>236</v>
      </c>
      <c r="E70" s="6" t="s">
        <v>13</v>
      </c>
      <c r="F70" s="371" t="s">
        <v>237</v>
      </c>
      <c r="G70" s="8" t="s">
        <v>11</v>
      </c>
      <c r="H70" s="367" t="s">
        <v>57</v>
      </c>
      <c r="I70" s="371" t="s">
        <v>12</v>
      </c>
      <c r="J70" s="374" t="s">
        <v>50</v>
      </c>
      <c r="K70" s="376" t="s">
        <v>28</v>
      </c>
    </row>
    <row r="71" spans="1:11" ht="15" customHeight="1" thickBot="1">
      <c r="A71" s="370"/>
      <c r="B71" s="372"/>
      <c r="C71" s="372"/>
      <c r="D71" s="372"/>
      <c r="E71" s="7"/>
      <c r="F71" s="372"/>
      <c r="G71" s="9"/>
      <c r="H71" s="368"/>
      <c r="I71" s="372"/>
      <c r="J71" s="375"/>
      <c r="K71" s="377"/>
    </row>
    <row r="72" spans="1:11" ht="15.75">
      <c r="A72" s="22">
        <v>6</v>
      </c>
      <c r="B72" s="23" t="s">
        <v>111</v>
      </c>
      <c r="C72" s="53"/>
      <c r="D72" s="53"/>
      <c r="E72" s="54"/>
      <c r="F72" s="53"/>
      <c r="G72" s="54"/>
      <c r="H72" s="55"/>
      <c r="I72" s="53"/>
      <c r="J72" s="53"/>
      <c r="K72" s="53"/>
    </row>
    <row r="73" spans="1:256" s="170" customFormat="1" ht="15">
      <c r="A73" s="20" t="s">
        <v>164</v>
      </c>
      <c r="B73" s="29" t="s">
        <v>148</v>
      </c>
      <c r="C73" s="24" t="s">
        <v>48</v>
      </c>
      <c r="D73" s="24">
        <v>1719.15</v>
      </c>
      <c r="E73" s="24"/>
      <c r="F73" s="30"/>
      <c r="G73" s="31"/>
      <c r="H73" s="39">
        <v>1450495</v>
      </c>
      <c r="I73" s="28" t="s">
        <v>188</v>
      </c>
      <c r="J73" s="28" t="s">
        <v>235</v>
      </c>
      <c r="K73" s="28" t="s">
        <v>9</v>
      </c>
      <c r="L73" s="14"/>
      <c r="M73" s="163"/>
      <c r="N73" s="5"/>
      <c r="O73" s="5"/>
      <c r="P73" s="5"/>
      <c r="Q73" s="12"/>
      <c r="R73" s="19"/>
      <c r="S73" s="13"/>
      <c r="T73" s="14"/>
      <c r="U73" s="14"/>
      <c r="V73" s="169"/>
      <c r="W73" s="14"/>
      <c r="X73" s="163"/>
      <c r="Y73" s="5"/>
      <c r="Z73" s="5"/>
      <c r="AA73" s="5"/>
      <c r="AB73" s="12"/>
      <c r="AC73" s="19"/>
      <c r="AD73" s="13"/>
      <c r="AE73" s="14"/>
      <c r="AF73" s="14"/>
      <c r="AG73" s="169"/>
      <c r="AH73" s="14"/>
      <c r="AI73" s="163"/>
      <c r="AJ73" s="5"/>
      <c r="AK73" s="5"/>
      <c r="AL73" s="5"/>
      <c r="AM73" s="12"/>
      <c r="AN73" s="19"/>
      <c r="AO73" s="13"/>
      <c r="AP73" s="14"/>
      <c r="AQ73" s="14"/>
      <c r="AR73" s="169"/>
      <c r="AS73" s="14"/>
      <c r="AT73" s="163"/>
      <c r="AU73" s="5"/>
      <c r="AV73" s="5"/>
      <c r="AW73" s="5"/>
      <c r="AX73" s="12"/>
      <c r="AY73" s="19"/>
      <c r="AZ73" s="13"/>
      <c r="BA73" s="14"/>
      <c r="BB73" s="14"/>
      <c r="BC73" s="169"/>
      <c r="BD73" s="14"/>
      <c r="BE73" s="163"/>
      <c r="BF73" s="5"/>
      <c r="BG73" s="5"/>
      <c r="BH73" s="5"/>
      <c r="BI73" s="12"/>
      <c r="BJ73" s="19"/>
      <c r="BK73" s="13"/>
      <c r="BL73" s="14"/>
      <c r="BM73" s="14"/>
      <c r="BN73" s="169"/>
      <c r="BO73" s="14"/>
      <c r="BP73" s="163"/>
      <c r="BQ73" s="5"/>
      <c r="BR73" s="5"/>
      <c r="BS73" s="5"/>
      <c r="BT73" s="12"/>
      <c r="BU73" s="19"/>
      <c r="BV73" s="13"/>
      <c r="BW73" s="14"/>
      <c r="BX73" s="14"/>
      <c r="BY73" s="169"/>
      <c r="BZ73" s="14"/>
      <c r="CA73" s="163"/>
      <c r="CB73" s="5"/>
      <c r="CC73" s="5"/>
      <c r="CD73" s="5"/>
      <c r="CE73" s="12"/>
      <c r="CF73" s="19"/>
      <c r="CG73" s="13"/>
      <c r="CH73" s="14"/>
      <c r="CI73" s="14"/>
      <c r="CJ73" s="169"/>
      <c r="CK73" s="14"/>
      <c r="CL73" s="163"/>
      <c r="CM73" s="5"/>
      <c r="CN73" s="5"/>
      <c r="CO73" s="5"/>
      <c r="CP73" s="12"/>
      <c r="CQ73" s="19"/>
      <c r="CR73" s="13"/>
      <c r="CS73" s="14"/>
      <c r="CT73" s="14"/>
      <c r="CU73" s="169"/>
      <c r="CV73" s="14"/>
      <c r="CW73" s="163"/>
      <c r="CX73" s="5"/>
      <c r="CY73" s="5"/>
      <c r="CZ73" s="5"/>
      <c r="DA73" s="12"/>
      <c r="DB73" s="19"/>
      <c r="DC73" s="13"/>
      <c r="DD73" s="14"/>
      <c r="DE73" s="14"/>
      <c r="DF73" s="169"/>
      <c r="DG73" s="14"/>
      <c r="DH73" s="163"/>
      <c r="DI73" s="5"/>
      <c r="DJ73" s="5"/>
      <c r="DK73" s="5"/>
      <c r="DL73" s="12"/>
      <c r="DM73" s="19"/>
      <c r="DN73" s="13"/>
      <c r="DO73" s="14"/>
      <c r="DP73" s="14"/>
      <c r="DQ73" s="169"/>
      <c r="DR73" s="14"/>
      <c r="DS73" s="163"/>
      <c r="DT73" s="5"/>
      <c r="DU73" s="5"/>
      <c r="DV73" s="5"/>
      <c r="DW73" s="12"/>
      <c r="DX73" s="19"/>
      <c r="DY73" s="13"/>
      <c r="DZ73" s="14"/>
      <c r="EA73" s="14"/>
      <c r="EB73" s="169"/>
      <c r="EC73" s="14"/>
      <c r="ED73" s="163"/>
      <c r="EE73" s="5"/>
      <c r="EF73" s="5"/>
      <c r="EG73" s="5"/>
      <c r="EH73" s="12"/>
      <c r="EI73" s="19"/>
      <c r="EJ73" s="13"/>
      <c r="EK73" s="14"/>
      <c r="EL73" s="14"/>
      <c r="EM73" s="169"/>
      <c r="EN73" s="14"/>
      <c r="EO73" s="163"/>
      <c r="EP73" s="5"/>
      <c r="EQ73" s="5"/>
      <c r="ER73" s="5"/>
      <c r="ES73" s="12"/>
      <c r="ET73" s="19"/>
      <c r="EU73" s="13"/>
      <c r="EV73" s="14"/>
      <c r="EW73" s="14"/>
      <c r="EX73" s="169"/>
      <c r="EY73" s="14"/>
      <c r="EZ73" s="163"/>
      <c r="FA73" s="5"/>
      <c r="FB73" s="5"/>
      <c r="FC73" s="5"/>
      <c r="FD73" s="12"/>
      <c r="FE73" s="19"/>
      <c r="FF73" s="13"/>
      <c r="FG73" s="14"/>
      <c r="FH73" s="14"/>
      <c r="FI73" s="169"/>
      <c r="FJ73" s="14"/>
      <c r="FK73" s="163"/>
      <c r="FL73" s="5"/>
      <c r="FM73" s="5"/>
      <c r="FN73" s="5"/>
      <c r="FO73" s="12"/>
      <c r="FP73" s="19"/>
      <c r="FQ73" s="13"/>
      <c r="FR73" s="14"/>
      <c r="FS73" s="14"/>
      <c r="FT73" s="169"/>
      <c r="FU73" s="14"/>
      <c r="FV73" s="163"/>
      <c r="FW73" s="5"/>
      <c r="FX73" s="5"/>
      <c r="FY73" s="5"/>
      <c r="FZ73" s="12"/>
      <c r="GA73" s="19"/>
      <c r="GB73" s="13"/>
      <c r="GC73" s="14"/>
      <c r="GD73" s="14"/>
      <c r="GE73" s="169"/>
      <c r="GF73" s="14"/>
      <c r="GG73" s="163"/>
      <c r="GH73" s="5"/>
      <c r="GI73" s="5"/>
      <c r="GJ73" s="5"/>
      <c r="GK73" s="12"/>
      <c r="GL73" s="19"/>
      <c r="GM73" s="13"/>
      <c r="GN73" s="14"/>
      <c r="GO73" s="14"/>
      <c r="GP73" s="169"/>
      <c r="GQ73" s="14"/>
      <c r="GR73" s="163"/>
      <c r="GS73" s="5"/>
      <c r="GT73" s="5"/>
      <c r="GU73" s="5"/>
      <c r="GV73" s="12"/>
      <c r="GW73" s="19"/>
      <c r="GX73" s="13"/>
      <c r="GY73" s="14"/>
      <c r="GZ73" s="14"/>
      <c r="HA73" s="169"/>
      <c r="HB73" s="14"/>
      <c r="HC73" s="163"/>
      <c r="HD73" s="5"/>
      <c r="HE73" s="5"/>
      <c r="HF73" s="5"/>
      <c r="HG73" s="12"/>
      <c r="HH73" s="19"/>
      <c r="HI73" s="13"/>
      <c r="HJ73" s="14"/>
      <c r="HK73" s="14"/>
      <c r="HL73" s="169"/>
      <c r="HM73" s="14"/>
      <c r="HN73" s="163"/>
      <c r="HO73" s="5"/>
      <c r="HP73" s="5"/>
      <c r="HQ73" s="5"/>
      <c r="HR73" s="12"/>
      <c r="HS73" s="19"/>
      <c r="HT73" s="13"/>
      <c r="HU73" s="14"/>
      <c r="HV73" s="14"/>
      <c r="HW73" s="169"/>
      <c r="HX73" s="14"/>
      <c r="HY73" s="163"/>
      <c r="HZ73" s="5"/>
      <c r="IA73" s="5"/>
      <c r="IB73" s="5"/>
      <c r="IC73" s="12"/>
      <c r="ID73" s="19"/>
      <c r="IE73" s="13"/>
      <c r="IF73" s="14"/>
      <c r="IG73" s="14"/>
      <c r="IH73" s="169"/>
      <c r="II73" s="14"/>
      <c r="IJ73" s="163"/>
      <c r="IK73" s="5"/>
      <c r="IL73" s="5"/>
      <c r="IM73" s="5"/>
      <c r="IN73" s="12"/>
      <c r="IO73" s="19"/>
      <c r="IP73" s="13"/>
      <c r="IQ73" s="14"/>
      <c r="IR73" s="14"/>
      <c r="IS73" s="169"/>
      <c r="IT73" s="14"/>
      <c r="IU73" s="163"/>
      <c r="IV73" s="5"/>
    </row>
    <row r="74" spans="1:11" s="15" customFormat="1" ht="15" customHeight="1">
      <c r="A74" s="115" t="s">
        <v>166</v>
      </c>
      <c r="B74" s="166" t="s">
        <v>149</v>
      </c>
      <c r="C74" s="57" t="s">
        <v>48</v>
      </c>
      <c r="D74" s="57"/>
      <c r="E74" s="57"/>
      <c r="F74" s="58"/>
      <c r="G74" s="60"/>
      <c r="H74" s="167">
        <v>50054.02</v>
      </c>
      <c r="I74" s="59"/>
      <c r="J74" s="59"/>
      <c r="K74" s="168"/>
    </row>
    <row r="75" spans="1:11" s="15" customFormat="1" ht="15" customHeight="1">
      <c r="A75" s="20" t="s">
        <v>169</v>
      </c>
      <c r="B75" s="29" t="s">
        <v>150</v>
      </c>
      <c r="C75" s="24" t="s">
        <v>46</v>
      </c>
      <c r="D75" s="24"/>
      <c r="E75" s="24"/>
      <c r="F75" s="30"/>
      <c r="G75" s="31"/>
      <c r="H75" s="39">
        <v>788198.02</v>
      </c>
      <c r="I75" s="28"/>
      <c r="J75" s="28"/>
      <c r="K75" s="35"/>
    </row>
    <row r="76" spans="1:11" s="15" customFormat="1" ht="14.25">
      <c r="A76" s="20" t="s">
        <v>173</v>
      </c>
      <c r="B76" s="29" t="s">
        <v>153</v>
      </c>
      <c r="C76" s="24" t="s">
        <v>49</v>
      </c>
      <c r="D76" s="24"/>
      <c r="E76" s="64"/>
      <c r="F76" s="61"/>
      <c r="G76" s="65"/>
      <c r="H76" s="67">
        <v>823289.24</v>
      </c>
      <c r="I76" s="68"/>
      <c r="J76" s="83"/>
      <c r="K76" s="66"/>
    </row>
    <row r="77" spans="1:11" s="15" customFormat="1" ht="15">
      <c r="A77" s="115" t="s">
        <v>174</v>
      </c>
      <c r="B77" s="120" t="s">
        <v>155</v>
      </c>
      <c r="C77" s="24" t="s">
        <v>129</v>
      </c>
      <c r="D77" s="24"/>
      <c r="E77" s="64"/>
      <c r="F77" s="61"/>
      <c r="G77" s="65"/>
      <c r="H77" s="67">
        <v>19600</v>
      </c>
      <c r="I77" s="68"/>
      <c r="J77" s="83"/>
      <c r="K77" s="66"/>
    </row>
    <row r="78" spans="1:11" s="15" customFormat="1" ht="14.25">
      <c r="A78" s="20" t="s">
        <v>298</v>
      </c>
      <c r="B78" s="29" t="s">
        <v>149</v>
      </c>
      <c r="C78" s="24" t="s">
        <v>157</v>
      </c>
      <c r="D78" s="24"/>
      <c r="E78" s="64"/>
      <c r="F78" s="61"/>
      <c r="G78" s="65"/>
      <c r="H78" s="67">
        <v>48035.48</v>
      </c>
      <c r="I78" s="68"/>
      <c r="J78" s="83"/>
      <c r="K78" s="66"/>
    </row>
    <row r="79" spans="1:11" s="15" customFormat="1" ht="15" customHeight="1">
      <c r="A79" s="20" t="s">
        <v>299</v>
      </c>
      <c r="B79" s="29" t="s">
        <v>159</v>
      </c>
      <c r="C79" s="24" t="s">
        <v>160</v>
      </c>
      <c r="D79" s="117"/>
      <c r="E79" s="117"/>
      <c r="F79" s="117"/>
      <c r="G79" s="109"/>
      <c r="H79" s="112">
        <v>50377.05</v>
      </c>
      <c r="I79" s="110"/>
      <c r="J79" s="110"/>
      <c r="K79" s="111"/>
    </row>
    <row r="80" spans="1:11" ht="15" customHeight="1">
      <c r="A80" s="42"/>
      <c r="B80" s="33" t="s">
        <v>161</v>
      </c>
      <c r="C80" s="43"/>
      <c r="D80" s="43"/>
      <c r="E80" s="44"/>
      <c r="F80" s="43"/>
      <c r="G80" s="44"/>
      <c r="H80" s="52">
        <f>SUM(H73:H79)</f>
        <v>3230048.81</v>
      </c>
      <c r="I80" s="43"/>
      <c r="J80" s="43"/>
      <c r="K80" s="43"/>
    </row>
    <row r="81" spans="1:11" ht="15" customHeight="1">
      <c r="A81" s="28"/>
      <c r="B81" s="33" t="s">
        <v>61</v>
      </c>
      <c r="C81" s="24"/>
      <c r="D81" s="24"/>
      <c r="E81" s="24"/>
      <c r="F81" s="30"/>
      <c r="G81" s="39"/>
      <c r="H81" s="39">
        <v>3242000</v>
      </c>
      <c r="I81" s="28"/>
      <c r="J81" s="28"/>
      <c r="K81" s="28"/>
    </row>
    <row r="82" spans="1:11" ht="15" customHeight="1">
      <c r="A82" s="28"/>
      <c r="B82" s="33" t="s">
        <v>162</v>
      </c>
      <c r="C82" s="24"/>
      <c r="D82" s="24"/>
      <c r="E82" s="24"/>
      <c r="F82" s="30"/>
      <c r="G82" s="39"/>
      <c r="H82" s="39">
        <f>H81-H80</f>
        <v>11951.189999999944</v>
      </c>
      <c r="I82" s="28"/>
      <c r="J82" s="28"/>
      <c r="K82" s="28"/>
    </row>
    <row r="83" spans="1:11" ht="15" customHeight="1">
      <c r="A83" s="14"/>
      <c r="B83" s="27"/>
      <c r="C83" s="5"/>
      <c r="D83" s="5"/>
      <c r="E83" s="5"/>
      <c r="F83" s="12"/>
      <c r="G83" s="13"/>
      <c r="H83" s="13"/>
      <c r="I83" s="14"/>
      <c r="J83" s="14"/>
      <c r="K83" s="14"/>
    </row>
    <row r="84" spans="1:11" ht="16.5" thickBot="1">
      <c r="A84" s="22">
        <v>7</v>
      </c>
      <c r="B84" s="23" t="s">
        <v>170</v>
      </c>
      <c r="C84" s="53"/>
      <c r="D84" s="53"/>
      <c r="E84" s="54"/>
      <c r="F84" s="53"/>
      <c r="G84" s="54"/>
      <c r="H84" s="55"/>
      <c r="I84" s="53"/>
      <c r="J84" s="53"/>
      <c r="K84" s="53"/>
    </row>
    <row r="85" spans="1:11" ht="13.5" customHeight="1">
      <c r="A85" s="369" t="s">
        <v>1</v>
      </c>
      <c r="B85" s="371" t="s">
        <v>24</v>
      </c>
      <c r="C85" s="371" t="s">
        <v>43</v>
      </c>
      <c r="D85" s="371" t="s">
        <v>126</v>
      </c>
      <c r="E85" s="6" t="s">
        <v>127</v>
      </c>
      <c r="F85" s="371" t="s">
        <v>127</v>
      </c>
      <c r="G85" s="8" t="s">
        <v>11</v>
      </c>
      <c r="H85" s="367" t="s">
        <v>57</v>
      </c>
      <c r="I85" s="371" t="s">
        <v>12</v>
      </c>
      <c r="J85" s="374" t="s">
        <v>50</v>
      </c>
      <c r="K85" s="376" t="s">
        <v>28</v>
      </c>
    </row>
    <row r="86" spans="1:11" ht="27" customHeight="1">
      <c r="A86" s="381"/>
      <c r="B86" s="373"/>
      <c r="C86" s="373"/>
      <c r="D86" s="373"/>
      <c r="E86" s="137"/>
      <c r="F86" s="373"/>
      <c r="G86" s="165"/>
      <c r="H86" s="389"/>
      <c r="I86" s="373"/>
      <c r="J86" s="387"/>
      <c r="K86" s="388"/>
    </row>
    <row r="87" spans="1:11" ht="14.25">
      <c r="A87" s="61" t="s">
        <v>165</v>
      </c>
      <c r="B87" s="29" t="s">
        <v>167</v>
      </c>
      <c r="C87" s="24" t="s">
        <v>46</v>
      </c>
      <c r="D87" s="178"/>
      <c r="E87" s="178"/>
      <c r="F87" s="178"/>
      <c r="G87" s="113"/>
      <c r="H87" s="67">
        <v>951800</v>
      </c>
      <c r="I87" s="114"/>
      <c r="J87" s="114"/>
      <c r="K87" s="28" t="s">
        <v>9</v>
      </c>
    </row>
    <row r="88" spans="1:11" ht="15">
      <c r="A88" s="61" t="s">
        <v>239</v>
      </c>
      <c r="B88" s="29" t="s">
        <v>168</v>
      </c>
      <c r="C88" s="24" t="s">
        <v>46</v>
      </c>
      <c r="D88" s="178"/>
      <c r="E88" s="178"/>
      <c r="F88" s="178"/>
      <c r="G88" s="113"/>
      <c r="H88" s="67">
        <v>190000</v>
      </c>
      <c r="I88" s="114"/>
      <c r="J88" s="114"/>
      <c r="K88" s="35"/>
    </row>
    <row r="89" spans="1:11" ht="14.25">
      <c r="A89" s="61" t="s">
        <v>240</v>
      </c>
      <c r="B89" s="29" t="s">
        <v>171</v>
      </c>
      <c r="C89" s="24" t="s">
        <v>157</v>
      </c>
      <c r="D89" s="178">
        <v>1580.8</v>
      </c>
      <c r="E89" s="178"/>
      <c r="F89" s="178"/>
      <c r="G89" s="113"/>
      <c r="H89" s="67">
        <v>1000000</v>
      </c>
      <c r="I89" s="114"/>
      <c r="J89" s="114"/>
      <c r="K89" s="28" t="s">
        <v>9</v>
      </c>
    </row>
    <row r="90" spans="1:11" s="53" customFormat="1" ht="15">
      <c r="A90" s="61" t="s">
        <v>241</v>
      </c>
      <c r="B90" s="29" t="s">
        <v>172</v>
      </c>
      <c r="C90" s="24" t="s">
        <v>157</v>
      </c>
      <c r="D90" s="178"/>
      <c r="E90" s="178"/>
      <c r="F90" s="178"/>
      <c r="G90" s="113"/>
      <c r="H90" s="32">
        <v>73120</v>
      </c>
      <c r="I90" s="114"/>
      <c r="J90" s="114"/>
      <c r="K90" s="35"/>
    </row>
    <row r="91" spans="1:256" s="53" customFormat="1" ht="15" customHeight="1">
      <c r="A91" s="61" t="s">
        <v>242</v>
      </c>
      <c r="B91" s="29" t="s">
        <v>175</v>
      </c>
      <c r="C91" s="24" t="s">
        <v>157</v>
      </c>
      <c r="D91" s="178"/>
      <c r="E91" s="178"/>
      <c r="F91" s="178"/>
      <c r="G91" s="113"/>
      <c r="H91" s="67">
        <v>445600</v>
      </c>
      <c r="I91" s="114"/>
      <c r="J91" s="114"/>
      <c r="K91" s="28" t="s">
        <v>9</v>
      </c>
      <c r="L91" s="171"/>
      <c r="M91" s="163"/>
      <c r="N91" s="5"/>
      <c r="O91" s="108"/>
      <c r="P91" s="108"/>
      <c r="Q91" s="108"/>
      <c r="R91" s="172"/>
      <c r="S91" s="173"/>
      <c r="T91" s="174"/>
      <c r="U91" s="174"/>
      <c r="V91" s="169"/>
      <c r="W91" s="171"/>
      <c r="X91" s="163"/>
      <c r="Y91" s="5"/>
      <c r="Z91" s="108"/>
      <c r="AA91" s="108"/>
      <c r="AB91" s="108"/>
      <c r="AC91" s="172"/>
      <c r="AD91" s="173"/>
      <c r="AE91" s="174"/>
      <c r="AF91" s="174"/>
      <c r="AG91" s="169"/>
      <c r="AH91" s="171"/>
      <c r="AI91" s="163"/>
      <c r="AJ91" s="5"/>
      <c r="AK91" s="108"/>
      <c r="AL91" s="108"/>
      <c r="AM91" s="108"/>
      <c r="AN91" s="172"/>
      <c r="AO91" s="173"/>
      <c r="AP91" s="174"/>
      <c r="AQ91" s="174"/>
      <c r="AR91" s="169"/>
      <c r="AS91" s="171"/>
      <c r="AT91" s="163"/>
      <c r="AU91" s="5"/>
      <c r="AV91" s="108"/>
      <c r="AW91" s="108"/>
      <c r="AX91" s="108"/>
      <c r="AY91" s="172"/>
      <c r="AZ91" s="173"/>
      <c r="BA91" s="174"/>
      <c r="BB91" s="174"/>
      <c r="BC91" s="169"/>
      <c r="BD91" s="171"/>
      <c r="BE91" s="163"/>
      <c r="BF91" s="5"/>
      <c r="BG91" s="108"/>
      <c r="BH91" s="108"/>
      <c r="BI91" s="108"/>
      <c r="BJ91" s="172"/>
      <c r="BK91" s="173"/>
      <c r="BL91" s="174"/>
      <c r="BM91" s="174"/>
      <c r="BN91" s="169"/>
      <c r="BO91" s="171"/>
      <c r="BP91" s="163"/>
      <c r="BQ91" s="5"/>
      <c r="BR91" s="108"/>
      <c r="BS91" s="108"/>
      <c r="BT91" s="108"/>
      <c r="BU91" s="172"/>
      <c r="BV91" s="173"/>
      <c r="BW91" s="174"/>
      <c r="BX91" s="174"/>
      <c r="BY91" s="169"/>
      <c r="BZ91" s="171"/>
      <c r="CA91" s="163"/>
      <c r="CB91" s="5"/>
      <c r="CC91" s="108"/>
      <c r="CD91" s="108"/>
      <c r="CE91" s="108"/>
      <c r="CF91" s="172"/>
      <c r="CG91" s="173"/>
      <c r="CH91" s="174"/>
      <c r="CI91" s="174"/>
      <c r="CJ91" s="169"/>
      <c r="CK91" s="171"/>
      <c r="CL91" s="163"/>
      <c r="CM91" s="5"/>
      <c r="CN91" s="108"/>
      <c r="CO91" s="108"/>
      <c r="CP91" s="108"/>
      <c r="CQ91" s="172"/>
      <c r="CR91" s="173"/>
      <c r="CS91" s="174"/>
      <c r="CT91" s="174"/>
      <c r="CU91" s="169"/>
      <c r="CV91" s="171"/>
      <c r="CW91" s="163"/>
      <c r="CX91" s="5"/>
      <c r="CY91" s="108"/>
      <c r="CZ91" s="108"/>
      <c r="DA91" s="108"/>
      <c r="DB91" s="172"/>
      <c r="DC91" s="173"/>
      <c r="DD91" s="174"/>
      <c r="DE91" s="174"/>
      <c r="DF91" s="169"/>
      <c r="DG91" s="171"/>
      <c r="DH91" s="163"/>
      <c r="DI91" s="5"/>
      <c r="DJ91" s="108"/>
      <c r="DK91" s="108"/>
      <c r="DL91" s="108"/>
      <c r="DM91" s="172"/>
      <c r="DN91" s="173"/>
      <c r="DO91" s="174"/>
      <c r="DP91" s="174"/>
      <c r="DQ91" s="169"/>
      <c r="DR91" s="171"/>
      <c r="DS91" s="163"/>
      <c r="DT91" s="5"/>
      <c r="DU91" s="108"/>
      <c r="DV91" s="108"/>
      <c r="DW91" s="108"/>
      <c r="DX91" s="172"/>
      <c r="DY91" s="173"/>
      <c r="DZ91" s="174"/>
      <c r="EA91" s="174"/>
      <c r="EB91" s="169"/>
      <c r="EC91" s="171"/>
      <c r="ED91" s="163"/>
      <c r="EE91" s="5"/>
      <c r="EF91" s="108"/>
      <c r="EG91" s="108"/>
      <c r="EH91" s="108"/>
      <c r="EI91" s="172"/>
      <c r="EJ91" s="173"/>
      <c r="EK91" s="174"/>
      <c r="EL91" s="174"/>
      <c r="EM91" s="169"/>
      <c r="EN91" s="171"/>
      <c r="EO91" s="163"/>
      <c r="EP91" s="5"/>
      <c r="EQ91" s="108"/>
      <c r="ER91" s="108"/>
      <c r="ES91" s="108"/>
      <c r="ET91" s="172"/>
      <c r="EU91" s="173"/>
      <c r="EV91" s="174"/>
      <c r="EW91" s="174"/>
      <c r="EX91" s="169"/>
      <c r="EY91" s="171"/>
      <c r="EZ91" s="163"/>
      <c r="FA91" s="5"/>
      <c r="FB91" s="108"/>
      <c r="FC91" s="108"/>
      <c r="FD91" s="108"/>
      <c r="FE91" s="172"/>
      <c r="FF91" s="173"/>
      <c r="FG91" s="174"/>
      <c r="FH91" s="174"/>
      <c r="FI91" s="169"/>
      <c r="FJ91" s="171"/>
      <c r="FK91" s="163"/>
      <c r="FL91" s="5"/>
      <c r="FM91" s="108"/>
      <c r="FN91" s="108"/>
      <c r="FO91" s="108"/>
      <c r="FP91" s="172"/>
      <c r="FQ91" s="173"/>
      <c r="FR91" s="174"/>
      <c r="FS91" s="174"/>
      <c r="FT91" s="169"/>
      <c r="FU91" s="171"/>
      <c r="FV91" s="163"/>
      <c r="FW91" s="5"/>
      <c r="FX91" s="108"/>
      <c r="FY91" s="108"/>
      <c r="FZ91" s="108"/>
      <c r="GA91" s="172"/>
      <c r="GB91" s="173"/>
      <c r="GC91" s="174"/>
      <c r="GD91" s="174"/>
      <c r="GE91" s="169"/>
      <c r="GF91" s="171"/>
      <c r="GG91" s="163"/>
      <c r="GH91" s="5"/>
      <c r="GI91" s="108"/>
      <c r="GJ91" s="108"/>
      <c r="GK91" s="108"/>
      <c r="GL91" s="172"/>
      <c r="GM91" s="173"/>
      <c r="GN91" s="174"/>
      <c r="GO91" s="174"/>
      <c r="GP91" s="169"/>
      <c r="GQ91" s="171"/>
      <c r="GR91" s="163"/>
      <c r="GS91" s="5"/>
      <c r="GT91" s="108"/>
      <c r="GU91" s="108"/>
      <c r="GV91" s="108"/>
      <c r="GW91" s="172"/>
      <c r="GX91" s="173"/>
      <c r="GY91" s="174"/>
      <c r="GZ91" s="174"/>
      <c r="HA91" s="169"/>
      <c r="HB91" s="171"/>
      <c r="HC91" s="163"/>
      <c r="HD91" s="5"/>
      <c r="HE91" s="108"/>
      <c r="HF91" s="108"/>
      <c r="HG91" s="108"/>
      <c r="HH91" s="172"/>
      <c r="HI91" s="173"/>
      <c r="HJ91" s="174"/>
      <c r="HK91" s="174"/>
      <c r="HL91" s="169"/>
      <c r="HM91" s="171"/>
      <c r="HN91" s="163"/>
      <c r="HO91" s="5"/>
      <c r="HP91" s="108"/>
      <c r="HQ91" s="108"/>
      <c r="HR91" s="108"/>
      <c r="HS91" s="172"/>
      <c r="HT91" s="173"/>
      <c r="HU91" s="174"/>
      <c r="HV91" s="174"/>
      <c r="HW91" s="169"/>
      <c r="HX91" s="171"/>
      <c r="HY91" s="163"/>
      <c r="HZ91" s="5"/>
      <c r="IA91" s="108"/>
      <c r="IB91" s="108"/>
      <c r="IC91" s="108"/>
      <c r="ID91" s="172"/>
      <c r="IE91" s="173"/>
      <c r="IF91" s="174"/>
      <c r="IG91" s="174"/>
      <c r="IH91" s="169"/>
      <c r="II91" s="171"/>
      <c r="IJ91" s="163"/>
      <c r="IK91" s="5"/>
      <c r="IL91" s="108"/>
      <c r="IM91" s="108"/>
      <c r="IN91" s="108"/>
      <c r="IO91" s="172"/>
      <c r="IP91" s="173"/>
      <c r="IQ91" s="174"/>
      <c r="IR91" s="174"/>
      <c r="IS91" s="169"/>
      <c r="IT91" s="171"/>
      <c r="IU91" s="163"/>
      <c r="IV91" s="5"/>
    </row>
    <row r="92" spans="1:256" s="53" customFormat="1" ht="15.75" thickBot="1">
      <c r="A92" s="61"/>
      <c r="B92" s="33" t="s">
        <v>61</v>
      </c>
      <c r="C92" s="24"/>
      <c r="D92" s="178"/>
      <c r="E92" s="178"/>
      <c r="F92" s="178"/>
      <c r="G92" s="113"/>
      <c r="H92" s="175">
        <f>SUM(H87:H91)</f>
        <v>2660520</v>
      </c>
      <c r="I92" s="114"/>
      <c r="J92" s="114"/>
      <c r="K92" s="35"/>
      <c r="L92" s="171"/>
      <c r="M92" s="163"/>
      <c r="N92" s="5"/>
      <c r="O92" s="108"/>
      <c r="P92" s="108"/>
      <c r="Q92" s="108"/>
      <c r="R92" s="172"/>
      <c r="S92" s="173"/>
      <c r="T92" s="174"/>
      <c r="U92" s="174"/>
      <c r="V92" s="169"/>
      <c r="W92" s="171"/>
      <c r="X92" s="163"/>
      <c r="Y92" s="5"/>
      <c r="Z92" s="108"/>
      <c r="AA92" s="108"/>
      <c r="AB92" s="108"/>
      <c r="AC92" s="172"/>
      <c r="AD92" s="173"/>
      <c r="AE92" s="174"/>
      <c r="AF92" s="174"/>
      <c r="AG92" s="169"/>
      <c r="AH92" s="171"/>
      <c r="AI92" s="163"/>
      <c r="AJ92" s="5"/>
      <c r="AK92" s="108"/>
      <c r="AL92" s="108"/>
      <c r="AM92" s="108"/>
      <c r="AN92" s="172"/>
      <c r="AO92" s="173"/>
      <c r="AP92" s="174"/>
      <c r="AQ92" s="174"/>
      <c r="AR92" s="169"/>
      <c r="AS92" s="171"/>
      <c r="AT92" s="163"/>
      <c r="AU92" s="5"/>
      <c r="AV92" s="108"/>
      <c r="AW92" s="108"/>
      <c r="AX92" s="108"/>
      <c r="AY92" s="172"/>
      <c r="AZ92" s="173"/>
      <c r="BA92" s="174"/>
      <c r="BB92" s="174"/>
      <c r="BC92" s="169"/>
      <c r="BD92" s="171"/>
      <c r="BE92" s="163"/>
      <c r="BF92" s="5"/>
      <c r="BG92" s="108"/>
      <c r="BH92" s="108"/>
      <c r="BI92" s="108"/>
      <c r="BJ92" s="172"/>
      <c r="BK92" s="173"/>
      <c r="BL92" s="174"/>
      <c r="BM92" s="174"/>
      <c r="BN92" s="169"/>
      <c r="BO92" s="171"/>
      <c r="BP92" s="163"/>
      <c r="BQ92" s="5"/>
      <c r="BR92" s="108"/>
      <c r="BS92" s="108"/>
      <c r="BT92" s="108"/>
      <c r="BU92" s="172"/>
      <c r="BV92" s="173"/>
      <c r="BW92" s="174"/>
      <c r="BX92" s="174"/>
      <c r="BY92" s="169"/>
      <c r="BZ92" s="171"/>
      <c r="CA92" s="163"/>
      <c r="CB92" s="5"/>
      <c r="CC92" s="108"/>
      <c r="CD92" s="108"/>
      <c r="CE92" s="108"/>
      <c r="CF92" s="172"/>
      <c r="CG92" s="173"/>
      <c r="CH92" s="174"/>
      <c r="CI92" s="174"/>
      <c r="CJ92" s="169"/>
      <c r="CK92" s="171"/>
      <c r="CL92" s="163"/>
      <c r="CM92" s="5"/>
      <c r="CN92" s="108"/>
      <c r="CO92" s="108"/>
      <c r="CP92" s="108"/>
      <c r="CQ92" s="172"/>
      <c r="CR92" s="173"/>
      <c r="CS92" s="174"/>
      <c r="CT92" s="174"/>
      <c r="CU92" s="169"/>
      <c r="CV92" s="171"/>
      <c r="CW92" s="163"/>
      <c r="CX92" s="5"/>
      <c r="CY92" s="108"/>
      <c r="CZ92" s="108"/>
      <c r="DA92" s="108"/>
      <c r="DB92" s="172"/>
      <c r="DC92" s="173"/>
      <c r="DD92" s="174"/>
      <c r="DE92" s="174"/>
      <c r="DF92" s="169"/>
      <c r="DG92" s="171"/>
      <c r="DH92" s="163"/>
      <c r="DI92" s="5"/>
      <c r="DJ92" s="108"/>
      <c r="DK92" s="108"/>
      <c r="DL92" s="108"/>
      <c r="DM92" s="172"/>
      <c r="DN92" s="173"/>
      <c r="DO92" s="174"/>
      <c r="DP92" s="174"/>
      <c r="DQ92" s="169"/>
      <c r="DR92" s="171"/>
      <c r="DS92" s="163"/>
      <c r="DT92" s="5"/>
      <c r="DU92" s="108"/>
      <c r="DV92" s="108"/>
      <c r="DW92" s="108"/>
      <c r="DX92" s="172"/>
      <c r="DY92" s="173"/>
      <c r="DZ92" s="174"/>
      <c r="EA92" s="174"/>
      <c r="EB92" s="169"/>
      <c r="EC92" s="171"/>
      <c r="ED92" s="163"/>
      <c r="EE92" s="5"/>
      <c r="EF92" s="108"/>
      <c r="EG92" s="108"/>
      <c r="EH92" s="108"/>
      <c r="EI92" s="172"/>
      <c r="EJ92" s="173"/>
      <c r="EK92" s="174"/>
      <c r="EL92" s="174"/>
      <c r="EM92" s="169"/>
      <c r="EN92" s="171"/>
      <c r="EO92" s="163"/>
      <c r="EP92" s="5"/>
      <c r="EQ92" s="108"/>
      <c r="ER92" s="108"/>
      <c r="ES92" s="108"/>
      <c r="ET92" s="172"/>
      <c r="EU92" s="173"/>
      <c r="EV92" s="174"/>
      <c r="EW92" s="174"/>
      <c r="EX92" s="169"/>
      <c r="EY92" s="171"/>
      <c r="EZ92" s="163"/>
      <c r="FA92" s="5"/>
      <c r="FB92" s="108"/>
      <c r="FC92" s="108"/>
      <c r="FD92" s="108"/>
      <c r="FE92" s="172"/>
      <c r="FF92" s="173"/>
      <c r="FG92" s="174"/>
      <c r="FH92" s="174"/>
      <c r="FI92" s="169"/>
      <c r="FJ92" s="171"/>
      <c r="FK92" s="163"/>
      <c r="FL92" s="5"/>
      <c r="FM92" s="108"/>
      <c r="FN92" s="108"/>
      <c r="FO92" s="108"/>
      <c r="FP92" s="172"/>
      <c r="FQ92" s="173"/>
      <c r="FR92" s="174"/>
      <c r="FS92" s="174"/>
      <c r="FT92" s="169"/>
      <c r="FU92" s="171"/>
      <c r="FV92" s="163"/>
      <c r="FW92" s="5"/>
      <c r="FX92" s="108"/>
      <c r="FY92" s="108"/>
      <c r="FZ92" s="108"/>
      <c r="GA92" s="172"/>
      <c r="GB92" s="173"/>
      <c r="GC92" s="174"/>
      <c r="GD92" s="174"/>
      <c r="GE92" s="169"/>
      <c r="GF92" s="171"/>
      <c r="GG92" s="163"/>
      <c r="GH92" s="5"/>
      <c r="GI92" s="108"/>
      <c r="GJ92" s="108"/>
      <c r="GK92" s="108"/>
      <c r="GL92" s="172"/>
      <c r="GM92" s="173"/>
      <c r="GN92" s="174"/>
      <c r="GO92" s="174"/>
      <c r="GP92" s="169"/>
      <c r="GQ92" s="171"/>
      <c r="GR92" s="163"/>
      <c r="GS92" s="5"/>
      <c r="GT92" s="108"/>
      <c r="GU92" s="108"/>
      <c r="GV92" s="108"/>
      <c r="GW92" s="172"/>
      <c r="GX92" s="173"/>
      <c r="GY92" s="174"/>
      <c r="GZ92" s="174"/>
      <c r="HA92" s="169"/>
      <c r="HB92" s="171"/>
      <c r="HC92" s="163"/>
      <c r="HD92" s="5"/>
      <c r="HE92" s="108"/>
      <c r="HF92" s="108"/>
      <c r="HG92" s="108"/>
      <c r="HH92" s="172"/>
      <c r="HI92" s="173"/>
      <c r="HJ92" s="174"/>
      <c r="HK92" s="174"/>
      <c r="HL92" s="169"/>
      <c r="HM92" s="171"/>
      <c r="HN92" s="163"/>
      <c r="HO92" s="5"/>
      <c r="HP92" s="108"/>
      <c r="HQ92" s="108"/>
      <c r="HR92" s="108"/>
      <c r="HS92" s="172"/>
      <c r="HT92" s="173"/>
      <c r="HU92" s="174"/>
      <c r="HV92" s="174"/>
      <c r="HW92" s="169"/>
      <c r="HX92" s="171"/>
      <c r="HY92" s="163"/>
      <c r="HZ92" s="5"/>
      <c r="IA92" s="108"/>
      <c r="IB92" s="108"/>
      <c r="IC92" s="108"/>
      <c r="ID92" s="172"/>
      <c r="IE92" s="173"/>
      <c r="IF92" s="174"/>
      <c r="IG92" s="174"/>
      <c r="IH92" s="169"/>
      <c r="II92" s="171"/>
      <c r="IJ92" s="163"/>
      <c r="IK92" s="5"/>
      <c r="IL92" s="108"/>
      <c r="IM92" s="108"/>
      <c r="IN92" s="108"/>
      <c r="IO92" s="172"/>
      <c r="IP92" s="173"/>
      <c r="IQ92" s="174"/>
      <c r="IR92" s="174"/>
      <c r="IS92" s="169"/>
      <c r="IT92" s="171"/>
      <c r="IU92" s="163"/>
      <c r="IV92" s="5"/>
    </row>
    <row r="93" spans="1:256" s="53" customFormat="1" ht="15.75" thickBot="1">
      <c r="A93" s="267"/>
      <c r="B93" s="268" t="s">
        <v>347</v>
      </c>
      <c r="C93" s="269"/>
      <c r="D93" s="269"/>
      <c r="E93" s="270"/>
      <c r="F93" s="271"/>
      <c r="G93" s="270"/>
      <c r="H93" s="272">
        <f>H80+H92</f>
        <v>5890568.8100000005</v>
      </c>
      <c r="I93" s="273"/>
      <c r="J93" s="273"/>
      <c r="K93" s="274"/>
      <c r="L93" s="171"/>
      <c r="M93" s="163"/>
      <c r="N93" s="5"/>
      <c r="O93" s="108"/>
      <c r="P93" s="108"/>
      <c r="Q93" s="108"/>
      <c r="R93" s="172"/>
      <c r="S93" s="173"/>
      <c r="T93" s="174"/>
      <c r="U93" s="174"/>
      <c r="V93" s="169"/>
      <c r="W93" s="171"/>
      <c r="X93" s="163"/>
      <c r="Y93" s="5"/>
      <c r="Z93" s="108"/>
      <c r="AA93" s="108"/>
      <c r="AB93" s="108"/>
      <c r="AC93" s="172"/>
      <c r="AD93" s="173"/>
      <c r="AE93" s="174"/>
      <c r="AF93" s="174"/>
      <c r="AG93" s="169"/>
      <c r="AH93" s="171"/>
      <c r="AI93" s="163"/>
      <c r="AJ93" s="5"/>
      <c r="AK93" s="108"/>
      <c r="AL93" s="108"/>
      <c r="AM93" s="108"/>
      <c r="AN93" s="172"/>
      <c r="AO93" s="173"/>
      <c r="AP93" s="174"/>
      <c r="AQ93" s="174"/>
      <c r="AR93" s="169"/>
      <c r="AS93" s="171"/>
      <c r="AT93" s="163"/>
      <c r="AU93" s="5"/>
      <c r="AV93" s="108"/>
      <c r="AW93" s="108"/>
      <c r="AX93" s="108"/>
      <c r="AY93" s="172"/>
      <c r="AZ93" s="173"/>
      <c r="BA93" s="174"/>
      <c r="BB93" s="174"/>
      <c r="BC93" s="169"/>
      <c r="BD93" s="171"/>
      <c r="BE93" s="163"/>
      <c r="BF93" s="5"/>
      <c r="BG93" s="108"/>
      <c r="BH93" s="108"/>
      <c r="BI93" s="108"/>
      <c r="BJ93" s="172"/>
      <c r="BK93" s="173"/>
      <c r="BL93" s="174"/>
      <c r="BM93" s="174"/>
      <c r="BN93" s="169"/>
      <c r="BO93" s="171"/>
      <c r="BP93" s="163"/>
      <c r="BQ93" s="5"/>
      <c r="BR93" s="108"/>
      <c r="BS93" s="108"/>
      <c r="BT93" s="108"/>
      <c r="BU93" s="172"/>
      <c r="BV93" s="173"/>
      <c r="BW93" s="174"/>
      <c r="BX93" s="174"/>
      <c r="BY93" s="169"/>
      <c r="BZ93" s="171"/>
      <c r="CA93" s="163"/>
      <c r="CB93" s="5"/>
      <c r="CC93" s="108"/>
      <c r="CD93" s="108"/>
      <c r="CE93" s="108"/>
      <c r="CF93" s="172"/>
      <c r="CG93" s="173"/>
      <c r="CH93" s="174"/>
      <c r="CI93" s="174"/>
      <c r="CJ93" s="169"/>
      <c r="CK93" s="171"/>
      <c r="CL93" s="163"/>
      <c r="CM93" s="5"/>
      <c r="CN93" s="108"/>
      <c r="CO93" s="108"/>
      <c r="CP93" s="108"/>
      <c r="CQ93" s="172"/>
      <c r="CR93" s="173"/>
      <c r="CS93" s="174"/>
      <c r="CT93" s="174"/>
      <c r="CU93" s="169"/>
      <c r="CV93" s="171"/>
      <c r="CW93" s="163"/>
      <c r="CX93" s="5"/>
      <c r="CY93" s="108"/>
      <c r="CZ93" s="108"/>
      <c r="DA93" s="108"/>
      <c r="DB93" s="172"/>
      <c r="DC93" s="173"/>
      <c r="DD93" s="174"/>
      <c r="DE93" s="174"/>
      <c r="DF93" s="169"/>
      <c r="DG93" s="171"/>
      <c r="DH93" s="163"/>
      <c r="DI93" s="5"/>
      <c r="DJ93" s="108"/>
      <c r="DK93" s="108"/>
      <c r="DL93" s="108"/>
      <c r="DM93" s="172"/>
      <c r="DN93" s="173"/>
      <c r="DO93" s="174"/>
      <c r="DP93" s="174"/>
      <c r="DQ93" s="169"/>
      <c r="DR93" s="171"/>
      <c r="DS93" s="163"/>
      <c r="DT93" s="5"/>
      <c r="DU93" s="108"/>
      <c r="DV93" s="108"/>
      <c r="DW93" s="108"/>
      <c r="DX93" s="172"/>
      <c r="DY93" s="173"/>
      <c r="DZ93" s="174"/>
      <c r="EA93" s="174"/>
      <c r="EB93" s="169"/>
      <c r="EC93" s="171"/>
      <c r="ED93" s="163"/>
      <c r="EE93" s="5"/>
      <c r="EF93" s="108"/>
      <c r="EG93" s="108"/>
      <c r="EH93" s="108"/>
      <c r="EI93" s="172"/>
      <c r="EJ93" s="173"/>
      <c r="EK93" s="174"/>
      <c r="EL93" s="174"/>
      <c r="EM93" s="169"/>
      <c r="EN93" s="171"/>
      <c r="EO93" s="163"/>
      <c r="EP93" s="5"/>
      <c r="EQ93" s="108"/>
      <c r="ER93" s="108"/>
      <c r="ES93" s="108"/>
      <c r="ET93" s="172"/>
      <c r="EU93" s="173"/>
      <c r="EV93" s="174"/>
      <c r="EW93" s="174"/>
      <c r="EX93" s="169"/>
      <c r="EY93" s="171"/>
      <c r="EZ93" s="163"/>
      <c r="FA93" s="5"/>
      <c r="FB93" s="108"/>
      <c r="FC93" s="108"/>
      <c r="FD93" s="108"/>
      <c r="FE93" s="172"/>
      <c r="FF93" s="173"/>
      <c r="FG93" s="174"/>
      <c r="FH93" s="174"/>
      <c r="FI93" s="169"/>
      <c r="FJ93" s="171"/>
      <c r="FK93" s="163"/>
      <c r="FL93" s="5"/>
      <c r="FM93" s="108"/>
      <c r="FN93" s="108"/>
      <c r="FO93" s="108"/>
      <c r="FP93" s="172"/>
      <c r="FQ93" s="173"/>
      <c r="FR93" s="174"/>
      <c r="FS93" s="174"/>
      <c r="FT93" s="169"/>
      <c r="FU93" s="171"/>
      <c r="FV93" s="163"/>
      <c r="FW93" s="5"/>
      <c r="FX93" s="108"/>
      <c r="FY93" s="108"/>
      <c r="FZ93" s="108"/>
      <c r="GA93" s="172"/>
      <c r="GB93" s="173"/>
      <c r="GC93" s="174"/>
      <c r="GD93" s="174"/>
      <c r="GE93" s="169"/>
      <c r="GF93" s="171"/>
      <c r="GG93" s="163"/>
      <c r="GH93" s="5"/>
      <c r="GI93" s="108"/>
      <c r="GJ93" s="108"/>
      <c r="GK93" s="108"/>
      <c r="GL93" s="172"/>
      <c r="GM93" s="173"/>
      <c r="GN93" s="174"/>
      <c r="GO93" s="174"/>
      <c r="GP93" s="169"/>
      <c r="GQ93" s="171"/>
      <c r="GR93" s="163"/>
      <c r="GS93" s="5"/>
      <c r="GT93" s="108"/>
      <c r="GU93" s="108"/>
      <c r="GV93" s="108"/>
      <c r="GW93" s="172"/>
      <c r="GX93" s="173"/>
      <c r="GY93" s="174"/>
      <c r="GZ93" s="174"/>
      <c r="HA93" s="169"/>
      <c r="HB93" s="171"/>
      <c r="HC93" s="163"/>
      <c r="HD93" s="5"/>
      <c r="HE93" s="108"/>
      <c r="HF93" s="108"/>
      <c r="HG93" s="108"/>
      <c r="HH93" s="172"/>
      <c r="HI93" s="173"/>
      <c r="HJ93" s="174"/>
      <c r="HK93" s="174"/>
      <c r="HL93" s="169"/>
      <c r="HM93" s="171"/>
      <c r="HN93" s="163"/>
      <c r="HO93" s="5"/>
      <c r="HP93" s="108"/>
      <c r="HQ93" s="108"/>
      <c r="HR93" s="108"/>
      <c r="HS93" s="172"/>
      <c r="HT93" s="173"/>
      <c r="HU93" s="174"/>
      <c r="HV93" s="174"/>
      <c r="HW93" s="169"/>
      <c r="HX93" s="171"/>
      <c r="HY93" s="163"/>
      <c r="HZ93" s="5"/>
      <c r="IA93" s="108"/>
      <c r="IB93" s="108"/>
      <c r="IC93" s="108"/>
      <c r="ID93" s="172"/>
      <c r="IE93" s="173"/>
      <c r="IF93" s="174"/>
      <c r="IG93" s="174"/>
      <c r="IH93" s="169"/>
      <c r="II93" s="171"/>
      <c r="IJ93" s="163"/>
      <c r="IK93" s="5"/>
      <c r="IL93" s="108"/>
      <c r="IM93" s="108"/>
      <c r="IN93" s="108"/>
      <c r="IO93" s="172"/>
      <c r="IP93" s="173"/>
      <c r="IQ93" s="174"/>
      <c r="IR93" s="174"/>
      <c r="IS93" s="169"/>
      <c r="IT93" s="171"/>
      <c r="IU93" s="163"/>
      <c r="IV93" s="5"/>
    </row>
    <row r="94" spans="1:256" s="53" customFormat="1" ht="15">
      <c r="A94" s="171"/>
      <c r="B94" s="27"/>
      <c r="C94" s="5"/>
      <c r="D94" s="108"/>
      <c r="E94" s="108"/>
      <c r="F94" s="108"/>
      <c r="G94" s="172"/>
      <c r="H94" s="262"/>
      <c r="I94" s="174"/>
      <c r="J94" s="174"/>
      <c r="K94" s="169"/>
      <c r="L94" s="171"/>
      <c r="M94" s="163"/>
      <c r="N94" s="5"/>
      <c r="O94" s="108"/>
      <c r="P94" s="108"/>
      <c r="Q94" s="108"/>
      <c r="R94" s="172"/>
      <c r="S94" s="173"/>
      <c r="T94" s="174"/>
      <c r="U94" s="174"/>
      <c r="V94" s="169"/>
      <c r="W94" s="171"/>
      <c r="X94" s="163"/>
      <c r="Y94" s="5"/>
      <c r="Z94" s="108"/>
      <c r="AA94" s="108"/>
      <c r="AB94" s="108"/>
      <c r="AC94" s="172"/>
      <c r="AD94" s="173"/>
      <c r="AE94" s="174"/>
      <c r="AF94" s="174"/>
      <c r="AG94" s="169"/>
      <c r="AH94" s="171"/>
      <c r="AI94" s="163"/>
      <c r="AJ94" s="5"/>
      <c r="AK94" s="108"/>
      <c r="AL94" s="108"/>
      <c r="AM94" s="108"/>
      <c r="AN94" s="172"/>
      <c r="AO94" s="173"/>
      <c r="AP94" s="174"/>
      <c r="AQ94" s="174"/>
      <c r="AR94" s="169"/>
      <c r="AS94" s="171"/>
      <c r="AT94" s="163"/>
      <c r="AU94" s="5"/>
      <c r="AV94" s="108"/>
      <c r="AW94" s="108"/>
      <c r="AX94" s="108"/>
      <c r="AY94" s="172"/>
      <c r="AZ94" s="173"/>
      <c r="BA94" s="174"/>
      <c r="BB94" s="174"/>
      <c r="BC94" s="169"/>
      <c r="BD94" s="171"/>
      <c r="BE94" s="163"/>
      <c r="BF94" s="5"/>
      <c r="BG94" s="108"/>
      <c r="BH94" s="108"/>
      <c r="BI94" s="108"/>
      <c r="BJ94" s="172"/>
      <c r="BK94" s="173"/>
      <c r="BL94" s="174"/>
      <c r="BM94" s="174"/>
      <c r="BN94" s="169"/>
      <c r="BO94" s="171"/>
      <c r="BP94" s="163"/>
      <c r="BQ94" s="5"/>
      <c r="BR94" s="108"/>
      <c r="BS94" s="108"/>
      <c r="BT94" s="108"/>
      <c r="BU94" s="172"/>
      <c r="BV94" s="173"/>
      <c r="BW94" s="174"/>
      <c r="BX94" s="174"/>
      <c r="BY94" s="169"/>
      <c r="BZ94" s="171"/>
      <c r="CA94" s="163"/>
      <c r="CB94" s="5"/>
      <c r="CC94" s="108"/>
      <c r="CD94" s="108"/>
      <c r="CE94" s="108"/>
      <c r="CF94" s="172"/>
      <c r="CG94" s="173"/>
      <c r="CH94" s="174"/>
      <c r="CI94" s="174"/>
      <c r="CJ94" s="169"/>
      <c r="CK94" s="171"/>
      <c r="CL94" s="163"/>
      <c r="CM94" s="5"/>
      <c r="CN94" s="108"/>
      <c r="CO94" s="108"/>
      <c r="CP94" s="108"/>
      <c r="CQ94" s="172"/>
      <c r="CR94" s="173"/>
      <c r="CS94" s="174"/>
      <c r="CT94" s="174"/>
      <c r="CU94" s="169"/>
      <c r="CV94" s="171"/>
      <c r="CW94" s="163"/>
      <c r="CX94" s="5"/>
      <c r="CY94" s="108"/>
      <c r="CZ94" s="108"/>
      <c r="DA94" s="108"/>
      <c r="DB94" s="172"/>
      <c r="DC94" s="173"/>
      <c r="DD94" s="174"/>
      <c r="DE94" s="174"/>
      <c r="DF94" s="169"/>
      <c r="DG94" s="171"/>
      <c r="DH94" s="163"/>
      <c r="DI94" s="5"/>
      <c r="DJ94" s="108"/>
      <c r="DK94" s="108"/>
      <c r="DL94" s="108"/>
      <c r="DM94" s="172"/>
      <c r="DN94" s="173"/>
      <c r="DO94" s="174"/>
      <c r="DP94" s="174"/>
      <c r="DQ94" s="169"/>
      <c r="DR94" s="171"/>
      <c r="DS94" s="163"/>
      <c r="DT94" s="5"/>
      <c r="DU94" s="108"/>
      <c r="DV94" s="108"/>
      <c r="DW94" s="108"/>
      <c r="DX94" s="172"/>
      <c r="DY94" s="173"/>
      <c r="DZ94" s="174"/>
      <c r="EA94" s="174"/>
      <c r="EB94" s="169"/>
      <c r="EC94" s="171"/>
      <c r="ED94" s="163"/>
      <c r="EE94" s="5"/>
      <c r="EF94" s="108"/>
      <c r="EG94" s="108"/>
      <c r="EH94" s="108"/>
      <c r="EI94" s="172"/>
      <c r="EJ94" s="173"/>
      <c r="EK94" s="174"/>
      <c r="EL94" s="174"/>
      <c r="EM94" s="169"/>
      <c r="EN94" s="171"/>
      <c r="EO94" s="163"/>
      <c r="EP94" s="5"/>
      <c r="EQ94" s="108"/>
      <c r="ER94" s="108"/>
      <c r="ES94" s="108"/>
      <c r="ET94" s="172"/>
      <c r="EU94" s="173"/>
      <c r="EV94" s="174"/>
      <c r="EW94" s="174"/>
      <c r="EX94" s="169"/>
      <c r="EY94" s="171"/>
      <c r="EZ94" s="163"/>
      <c r="FA94" s="5"/>
      <c r="FB94" s="108"/>
      <c r="FC94" s="108"/>
      <c r="FD94" s="108"/>
      <c r="FE94" s="172"/>
      <c r="FF94" s="173"/>
      <c r="FG94" s="174"/>
      <c r="FH94" s="174"/>
      <c r="FI94" s="169"/>
      <c r="FJ94" s="171"/>
      <c r="FK94" s="163"/>
      <c r="FL94" s="5"/>
      <c r="FM94" s="108"/>
      <c r="FN94" s="108"/>
      <c r="FO94" s="108"/>
      <c r="FP94" s="172"/>
      <c r="FQ94" s="173"/>
      <c r="FR94" s="174"/>
      <c r="FS94" s="174"/>
      <c r="FT94" s="169"/>
      <c r="FU94" s="171"/>
      <c r="FV94" s="163"/>
      <c r="FW94" s="5"/>
      <c r="FX94" s="108"/>
      <c r="FY94" s="108"/>
      <c r="FZ94" s="108"/>
      <c r="GA94" s="172"/>
      <c r="GB94" s="173"/>
      <c r="GC94" s="174"/>
      <c r="GD94" s="174"/>
      <c r="GE94" s="169"/>
      <c r="GF94" s="171"/>
      <c r="GG94" s="163"/>
      <c r="GH94" s="5"/>
      <c r="GI94" s="108"/>
      <c r="GJ94" s="108"/>
      <c r="GK94" s="108"/>
      <c r="GL94" s="172"/>
      <c r="GM94" s="173"/>
      <c r="GN94" s="174"/>
      <c r="GO94" s="174"/>
      <c r="GP94" s="169"/>
      <c r="GQ94" s="171"/>
      <c r="GR94" s="163"/>
      <c r="GS94" s="5"/>
      <c r="GT94" s="108"/>
      <c r="GU94" s="108"/>
      <c r="GV94" s="108"/>
      <c r="GW94" s="172"/>
      <c r="GX94" s="173"/>
      <c r="GY94" s="174"/>
      <c r="GZ94" s="174"/>
      <c r="HA94" s="169"/>
      <c r="HB94" s="171"/>
      <c r="HC94" s="163"/>
      <c r="HD94" s="5"/>
      <c r="HE94" s="108"/>
      <c r="HF94" s="108"/>
      <c r="HG94" s="108"/>
      <c r="HH94" s="172"/>
      <c r="HI94" s="173"/>
      <c r="HJ94" s="174"/>
      <c r="HK94" s="174"/>
      <c r="HL94" s="169"/>
      <c r="HM94" s="171"/>
      <c r="HN94" s="163"/>
      <c r="HO94" s="5"/>
      <c r="HP94" s="108"/>
      <c r="HQ94" s="108"/>
      <c r="HR94" s="108"/>
      <c r="HS94" s="172"/>
      <c r="HT94" s="173"/>
      <c r="HU94" s="174"/>
      <c r="HV94" s="174"/>
      <c r="HW94" s="169"/>
      <c r="HX94" s="171"/>
      <c r="HY94" s="163"/>
      <c r="HZ94" s="5"/>
      <c r="IA94" s="108"/>
      <c r="IB94" s="108"/>
      <c r="IC94" s="108"/>
      <c r="ID94" s="172"/>
      <c r="IE94" s="173"/>
      <c r="IF94" s="174"/>
      <c r="IG94" s="174"/>
      <c r="IH94" s="169"/>
      <c r="II94" s="171"/>
      <c r="IJ94" s="163"/>
      <c r="IK94" s="5"/>
      <c r="IL94" s="108"/>
      <c r="IM94" s="108"/>
      <c r="IN94" s="108"/>
      <c r="IO94" s="172"/>
      <c r="IP94" s="173"/>
      <c r="IQ94" s="174"/>
      <c r="IR94" s="174"/>
      <c r="IS94" s="169"/>
      <c r="IT94" s="171"/>
      <c r="IU94" s="163"/>
      <c r="IV94" s="5"/>
    </row>
    <row r="95" spans="1:256" s="53" customFormat="1" ht="15">
      <c r="A95" s="171"/>
      <c r="B95" s="27"/>
      <c r="C95" s="5"/>
      <c r="D95" s="108"/>
      <c r="E95" s="108"/>
      <c r="F95" s="108"/>
      <c r="G95" s="172"/>
      <c r="H95" s="262"/>
      <c r="I95" s="174"/>
      <c r="J95" s="174"/>
      <c r="K95" s="169"/>
      <c r="L95" s="171"/>
      <c r="M95" s="163"/>
      <c r="N95" s="5"/>
      <c r="O95" s="108"/>
      <c r="P95" s="108"/>
      <c r="Q95" s="108"/>
      <c r="R95" s="172"/>
      <c r="S95" s="173"/>
      <c r="T95" s="174"/>
      <c r="U95" s="174"/>
      <c r="V95" s="169"/>
      <c r="W95" s="171"/>
      <c r="X95" s="163"/>
      <c r="Y95" s="5"/>
      <c r="Z95" s="108"/>
      <c r="AA95" s="108"/>
      <c r="AB95" s="108"/>
      <c r="AC95" s="172"/>
      <c r="AD95" s="173"/>
      <c r="AE95" s="174"/>
      <c r="AF95" s="174"/>
      <c r="AG95" s="169"/>
      <c r="AH95" s="171"/>
      <c r="AI95" s="163"/>
      <c r="AJ95" s="5"/>
      <c r="AK95" s="108"/>
      <c r="AL95" s="108"/>
      <c r="AM95" s="108"/>
      <c r="AN95" s="172"/>
      <c r="AO95" s="173"/>
      <c r="AP95" s="174"/>
      <c r="AQ95" s="174"/>
      <c r="AR95" s="169"/>
      <c r="AS95" s="171"/>
      <c r="AT95" s="163"/>
      <c r="AU95" s="5"/>
      <c r="AV95" s="108"/>
      <c r="AW95" s="108"/>
      <c r="AX95" s="108"/>
      <c r="AY95" s="172"/>
      <c r="AZ95" s="173"/>
      <c r="BA95" s="174"/>
      <c r="BB95" s="174"/>
      <c r="BC95" s="169"/>
      <c r="BD95" s="171"/>
      <c r="BE95" s="163"/>
      <c r="BF95" s="5"/>
      <c r="BG95" s="108"/>
      <c r="BH95" s="108"/>
      <c r="BI95" s="108"/>
      <c r="BJ95" s="172"/>
      <c r="BK95" s="173"/>
      <c r="BL95" s="174"/>
      <c r="BM95" s="174"/>
      <c r="BN95" s="169"/>
      <c r="BO95" s="171"/>
      <c r="BP95" s="163"/>
      <c r="BQ95" s="5"/>
      <c r="BR95" s="108"/>
      <c r="BS95" s="108"/>
      <c r="BT95" s="108"/>
      <c r="BU95" s="172"/>
      <c r="BV95" s="173"/>
      <c r="BW95" s="174"/>
      <c r="BX95" s="174"/>
      <c r="BY95" s="169"/>
      <c r="BZ95" s="171"/>
      <c r="CA95" s="163"/>
      <c r="CB95" s="5"/>
      <c r="CC95" s="108"/>
      <c r="CD95" s="108"/>
      <c r="CE95" s="108"/>
      <c r="CF95" s="172"/>
      <c r="CG95" s="173"/>
      <c r="CH95" s="174"/>
      <c r="CI95" s="174"/>
      <c r="CJ95" s="169"/>
      <c r="CK95" s="171"/>
      <c r="CL95" s="163"/>
      <c r="CM95" s="5"/>
      <c r="CN95" s="108"/>
      <c r="CO95" s="108"/>
      <c r="CP95" s="108"/>
      <c r="CQ95" s="172"/>
      <c r="CR95" s="173"/>
      <c r="CS95" s="174"/>
      <c r="CT95" s="174"/>
      <c r="CU95" s="169"/>
      <c r="CV95" s="171"/>
      <c r="CW95" s="163"/>
      <c r="CX95" s="5"/>
      <c r="CY95" s="108"/>
      <c r="CZ95" s="108"/>
      <c r="DA95" s="108"/>
      <c r="DB95" s="172"/>
      <c r="DC95" s="173"/>
      <c r="DD95" s="174"/>
      <c r="DE95" s="174"/>
      <c r="DF95" s="169"/>
      <c r="DG95" s="171"/>
      <c r="DH95" s="163"/>
      <c r="DI95" s="5"/>
      <c r="DJ95" s="108"/>
      <c r="DK95" s="108"/>
      <c r="DL95" s="108"/>
      <c r="DM95" s="172"/>
      <c r="DN95" s="173"/>
      <c r="DO95" s="174"/>
      <c r="DP95" s="174"/>
      <c r="DQ95" s="169"/>
      <c r="DR95" s="171"/>
      <c r="DS95" s="163"/>
      <c r="DT95" s="5"/>
      <c r="DU95" s="108"/>
      <c r="DV95" s="108"/>
      <c r="DW95" s="108"/>
      <c r="DX95" s="172"/>
      <c r="DY95" s="173"/>
      <c r="DZ95" s="174"/>
      <c r="EA95" s="174"/>
      <c r="EB95" s="169"/>
      <c r="EC95" s="171"/>
      <c r="ED95" s="163"/>
      <c r="EE95" s="5"/>
      <c r="EF95" s="108"/>
      <c r="EG95" s="108"/>
      <c r="EH95" s="108"/>
      <c r="EI95" s="172"/>
      <c r="EJ95" s="173"/>
      <c r="EK95" s="174"/>
      <c r="EL95" s="174"/>
      <c r="EM95" s="169"/>
      <c r="EN95" s="171"/>
      <c r="EO95" s="163"/>
      <c r="EP95" s="5"/>
      <c r="EQ95" s="108"/>
      <c r="ER95" s="108"/>
      <c r="ES95" s="108"/>
      <c r="ET95" s="172"/>
      <c r="EU95" s="173"/>
      <c r="EV95" s="174"/>
      <c r="EW95" s="174"/>
      <c r="EX95" s="169"/>
      <c r="EY95" s="171"/>
      <c r="EZ95" s="163"/>
      <c r="FA95" s="5"/>
      <c r="FB95" s="108"/>
      <c r="FC95" s="108"/>
      <c r="FD95" s="108"/>
      <c r="FE95" s="172"/>
      <c r="FF95" s="173"/>
      <c r="FG95" s="174"/>
      <c r="FH95" s="174"/>
      <c r="FI95" s="169"/>
      <c r="FJ95" s="171"/>
      <c r="FK95" s="163"/>
      <c r="FL95" s="5"/>
      <c r="FM95" s="108"/>
      <c r="FN95" s="108"/>
      <c r="FO95" s="108"/>
      <c r="FP95" s="172"/>
      <c r="FQ95" s="173"/>
      <c r="FR95" s="174"/>
      <c r="FS95" s="174"/>
      <c r="FT95" s="169"/>
      <c r="FU95" s="171"/>
      <c r="FV95" s="163"/>
      <c r="FW95" s="5"/>
      <c r="FX95" s="108"/>
      <c r="FY95" s="108"/>
      <c r="FZ95" s="108"/>
      <c r="GA95" s="172"/>
      <c r="GB95" s="173"/>
      <c r="GC95" s="174"/>
      <c r="GD95" s="174"/>
      <c r="GE95" s="169"/>
      <c r="GF95" s="171"/>
      <c r="GG95" s="163"/>
      <c r="GH95" s="5"/>
      <c r="GI95" s="108"/>
      <c r="GJ95" s="108"/>
      <c r="GK95" s="108"/>
      <c r="GL95" s="172"/>
      <c r="GM95" s="173"/>
      <c r="GN95" s="174"/>
      <c r="GO95" s="174"/>
      <c r="GP95" s="169"/>
      <c r="GQ95" s="171"/>
      <c r="GR95" s="163"/>
      <c r="GS95" s="5"/>
      <c r="GT95" s="108"/>
      <c r="GU95" s="108"/>
      <c r="GV95" s="108"/>
      <c r="GW95" s="172"/>
      <c r="GX95" s="173"/>
      <c r="GY95" s="174"/>
      <c r="GZ95" s="174"/>
      <c r="HA95" s="169"/>
      <c r="HB95" s="171"/>
      <c r="HC95" s="163"/>
      <c r="HD95" s="5"/>
      <c r="HE95" s="108"/>
      <c r="HF95" s="108"/>
      <c r="HG95" s="108"/>
      <c r="HH95" s="172"/>
      <c r="HI95" s="173"/>
      <c r="HJ95" s="174"/>
      <c r="HK95" s="174"/>
      <c r="HL95" s="169"/>
      <c r="HM95" s="171"/>
      <c r="HN95" s="163"/>
      <c r="HO95" s="5"/>
      <c r="HP95" s="108"/>
      <c r="HQ95" s="108"/>
      <c r="HR95" s="108"/>
      <c r="HS95" s="172"/>
      <c r="HT95" s="173"/>
      <c r="HU95" s="174"/>
      <c r="HV95" s="174"/>
      <c r="HW95" s="169"/>
      <c r="HX95" s="171"/>
      <c r="HY95" s="163"/>
      <c r="HZ95" s="5"/>
      <c r="IA95" s="108"/>
      <c r="IB95" s="108"/>
      <c r="IC95" s="108"/>
      <c r="ID95" s="172"/>
      <c r="IE95" s="173"/>
      <c r="IF95" s="174"/>
      <c r="IG95" s="174"/>
      <c r="IH95" s="169"/>
      <c r="II95" s="171"/>
      <c r="IJ95" s="163"/>
      <c r="IK95" s="5"/>
      <c r="IL95" s="108"/>
      <c r="IM95" s="108"/>
      <c r="IN95" s="108"/>
      <c r="IO95" s="172"/>
      <c r="IP95" s="173"/>
      <c r="IQ95" s="174"/>
      <c r="IR95" s="174"/>
      <c r="IS95" s="169"/>
      <c r="IT95" s="171"/>
      <c r="IU95" s="163"/>
      <c r="IV95" s="5"/>
    </row>
    <row r="96" spans="1:256" s="53" customFormat="1" ht="15">
      <c r="A96" s="171"/>
      <c r="B96" s="27"/>
      <c r="C96" s="5"/>
      <c r="D96" s="108"/>
      <c r="E96" s="108"/>
      <c r="F96" s="108"/>
      <c r="G96" s="172"/>
      <c r="H96" s="262"/>
      <c r="I96" s="174"/>
      <c r="J96" s="174"/>
      <c r="K96" s="169"/>
      <c r="L96" s="171"/>
      <c r="M96" s="163"/>
      <c r="N96" s="5"/>
      <c r="O96" s="108"/>
      <c r="P96" s="108"/>
      <c r="Q96" s="108"/>
      <c r="R96" s="172"/>
      <c r="S96" s="173"/>
      <c r="T96" s="174"/>
      <c r="U96" s="174"/>
      <c r="V96" s="169"/>
      <c r="W96" s="171"/>
      <c r="X96" s="163"/>
      <c r="Y96" s="5"/>
      <c r="Z96" s="108"/>
      <c r="AA96" s="108"/>
      <c r="AB96" s="108"/>
      <c r="AC96" s="172"/>
      <c r="AD96" s="173"/>
      <c r="AE96" s="174"/>
      <c r="AF96" s="174"/>
      <c r="AG96" s="169"/>
      <c r="AH96" s="171"/>
      <c r="AI96" s="163"/>
      <c r="AJ96" s="5"/>
      <c r="AK96" s="108"/>
      <c r="AL96" s="108"/>
      <c r="AM96" s="108"/>
      <c r="AN96" s="172"/>
      <c r="AO96" s="173"/>
      <c r="AP96" s="174"/>
      <c r="AQ96" s="174"/>
      <c r="AR96" s="169"/>
      <c r="AS96" s="171"/>
      <c r="AT96" s="163"/>
      <c r="AU96" s="5"/>
      <c r="AV96" s="108"/>
      <c r="AW96" s="108"/>
      <c r="AX96" s="108"/>
      <c r="AY96" s="172"/>
      <c r="AZ96" s="173"/>
      <c r="BA96" s="174"/>
      <c r="BB96" s="174"/>
      <c r="BC96" s="169"/>
      <c r="BD96" s="171"/>
      <c r="BE96" s="163"/>
      <c r="BF96" s="5"/>
      <c r="BG96" s="108"/>
      <c r="BH96" s="108"/>
      <c r="BI96" s="108"/>
      <c r="BJ96" s="172"/>
      <c r="BK96" s="173"/>
      <c r="BL96" s="174"/>
      <c r="BM96" s="174"/>
      <c r="BN96" s="169"/>
      <c r="BO96" s="171"/>
      <c r="BP96" s="163"/>
      <c r="BQ96" s="5"/>
      <c r="BR96" s="108"/>
      <c r="BS96" s="108"/>
      <c r="BT96" s="108"/>
      <c r="BU96" s="172"/>
      <c r="BV96" s="173"/>
      <c r="BW96" s="174"/>
      <c r="BX96" s="174"/>
      <c r="BY96" s="169"/>
      <c r="BZ96" s="171"/>
      <c r="CA96" s="163"/>
      <c r="CB96" s="5"/>
      <c r="CC96" s="108"/>
      <c r="CD96" s="108"/>
      <c r="CE96" s="108"/>
      <c r="CF96" s="172"/>
      <c r="CG96" s="173"/>
      <c r="CH96" s="174"/>
      <c r="CI96" s="174"/>
      <c r="CJ96" s="169"/>
      <c r="CK96" s="171"/>
      <c r="CL96" s="163"/>
      <c r="CM96" s="5"/>
      <c r="CN96" s="108"/>
      <c r="CO96" s="108"/>
      <c r="CP96" s="108"/>
      <c r="CQ96" s="172"/>
      <c r="CR96" s="173"/>
      <c r="CS96" s="174"/>
      <c r="CT96" s="174"/>
      <c r="CU96" s="169"/>
      <c r="CV96" s="171"/>
      <c r="CW96" s="163"/>
      <c r="CX96" s="5"/>
      <c r="CY96" s="108"/>
      <c r="CZ96" s="108"/>
      <c r="DA96" s="108"/>
      <c r="DB96" s="172"/>
      <c r="DC96" s="173"/>
      <c r="DD96" s="174"/>
      <c r="DE96" s="174"/>
      <c r="DF96" s="169"/>
      <c r="DG96" s="171"/>
      <c r="DH96" s="163"/>
      <c r="DI96" s="5"/>
      <c r="DJ96" s="108"/>
      <c r="DK96" s="108"/>
      <c r="DL96" s="108"/>
      <c r="DM96" s="172"/>
      <c r="DN96" s="173"/>
      <c r="DO96" s="174"/>
      <c r="DP96" s="174"/>
      <c r="DQ96" s="169"/>
      <c r="DR96" s="171"/>
      <c r="DS96" s="163"/>
      <c r="DT96" s="5"/>
      <c r="DU96" s="108"/>
      <c r="DV96" s="108"/>
      <c r="DW96" s="108"/>
      <c r="DX96" s="172"/>
      <c r="DY96" s="173"/>
      <c r="DZ96" s="174"/>
      <c r="EA96" s="174"/>
      <c r="EB96" s="169"/>
      <c r="EC96" s="171"/>
      <c r="ED96" s="163"/>
      <c r="EE96" s="5"/>
      <c r="EF96" s="108"/>
      <c r="EG96" s="108"/>
      <c r="EH96" s="108"/>
      <c r="EI96" s="172"/>
      <c r="EJ96" s="173"/>
      <c r="EK96" s="174"/>
      <c r="EL96" s="174"/>
      <c r="EM96" s="169"/>
      <c r="EN96" s="171"/>
      <c r="EO96" s="163"/>
      <c r="EP96" s="5"/>
      <c r="EQ96" s="108"/>
      <c r="ER96" s="108"/>
      <c r="ES96" s="108"/>
      <c r="ET96" s="172"/>
      <c r="EU96" s="173"/>
      <c r="EV96" s="174"/>
      <c r="EW96" s="174"/>
      <c r="EX96" s="169"/>
      <c r="EY96" s="171"/>
      <c r="EZ96" s="163"/>
      <c r="FA96" s="5"/>
      <c r="FB96" s="108"/>
      <c r="FC96" s="108"/>
      <c r="FD96" s="108"/>
      <c r="FE96" s="172"/>
      <c r="FF96" s="173"/>
      <c r="FG96" s="174"/>
      <c r="FH96" s="174"/>
      <c r="FI96" s="169"/>
      <c r="FJ96" s="171"/>
      <c r="FK96" s="163"/>
      <c r="FL96" s="5"/>
      <c r="FM96" s="108"/>
      <c r="FN96" s="108"/>
      <c r="FO96" s="108"/>
      <c r="FP96" s="172"/>
      <c r="FQ96" s="173"/>
      <c r="FR96" s="174"/>
      <c r="FS96" s="174"/>
      <c r="FT96" s="169"/>
      <c r="FU96" s="171"/>
      <c r="FV96" s="163"/>
      <c r="FW96" s="5"/>
      <c r="FX96" s="108"/>
      <c r="FY96" s="108"/>
      <c r="FZ96" s="108"/>
      <c r="GA96" s="172"/>
      <c r="GB96" s="173"/>
      <c r="GC96" s="174"/>
      <c r="GD96" s="174"/>
      <c r="GE96" s="169"/>
      <c r="GF96" s="171"/>
      <c r="GG96" s="163"/>
      <c r="GH96" s="5"/>
      <c r="GI96" s="108"/>
      <c r="GJ96" s="108"/>
      <c r="GK96" s="108"/>
      <c r="GL96" s="172"/>
      <c r="GM96" s="173"/>
      <c r="GN96" s="174"/>
      <c r="GO96" s="174"/>
      <c r="GP96" s="169"/>
      <c r="GQ96" s="171"/>
      <c r="GR96" s="163"/>
      <c r="GS96" s="5"/>
      <c r="GT96" s="108"/>
      <c r="GU96" s="108"/>
      <c r="GV96" s="108"/>
      <c r="GW96" s="172"/>
      <c r="GX96" s="173"/>
      <c r="GY96" s="174"/>
      <c r="GZ96" s="174"/>
      <c r="HA96" s="169"/>
      <c r="HB96" s="171"/>
      <c r="HC96" s="163"/>
      <c r="HD96" s="5"/>
      <c r="HE96" s="108"/>
      <c r="HF96" s="108"/>
      <c r="HG96" s="108"/>
      <c r="HH96" s="172"/>
      <c r="HI96" s="173"/>
      <c r="HJ96" s="174"/>
      <c r="HK96" s="174"/>
      <c r="HL96" s="169"/>
      <c r="HM96" s="171"/>
      <c r="HN96" s="163"/>
      <c r="HO96" s="5"/>
      <c r="HP96" s="108"/>
      <c r="HQ96" s="108"/>
      <c r="HR96" s="108"/>
      <c r="HS96" s="172"/>
      <c r="HT96" s="173"/>
      <c r="HU96" s="174"/>
      <c r="HV96" s="174"/>
      <c r="HW96" s="169"/>
      <c r="HX96" s="171"/>
      <c r="HY96" s="163"/>
      <c r="HZ96" s="5"/>
      <c r="IA96" s="108"/>
      <c r="IB96" s="108"/>
      <c r="IC96" s="108"/>
      <c r="ID96" s="172"/>
      <c r="IE96" s="173"/>
      <c r="IF96" s="174"/>
      <c r="IG96" s="174"/>
      <c r="IH96" s="169"/>
      <c r="II96" s="171"/>
      <c r="IJ96" s="163"/>
      <c r="IK96" s="5"/>
      <c r="IL96" s="108"/>
      <c r="IM96" s="108"/>
      <c r="IN96" s="108"/>
      <c r="IO96" s="172"/>
      <c r="IP96" s="173"/>
      <c r="IQ96" s="174"/>
      <c r="IR96" s="174"/>
      <c r="IS96" s="169"/>
      <c r="IT96" s="171"/>
      <c r="IU96" s="163"/>
      <c r="IV96" s="5"/>
    </row>
    <row r="97" spans="1:256" s="53" customFormat="1" ht="15">
      <c r="A97" s="171"/>
      <c r="B97" s="27"/>
      <c r="C97" s="5"/>
      <c r="D97" s="108"/>
      <c r="E97" s="108"/>
      <c r="F97" s="108"/>
      <c r="G97" s="172"/>
      <c r="H97" s="262"/>
      <c r="I97" s="174"/>
      <c r="J97" s="174"/>
      <c r="K97" s="169"/>
      <c r="L97" s="171"/>
      <c r="M97" s="163"/>
      <c r="N97" s="5"/>
      <c r="O97" s="108"/>
      <c r="P97" s="108"/>
      <c r="Q97" s="108"/>
      <c r="R97" s="172"/>
      <c r="S97" s="173"/>
      <c r="T97" s="174"/>
      <c r="U97" s="174"/>
      <c r="V97" s="169"/>
      <c r="W97" s="171"/>
      <c r="X97" s="163"/>
      <c r="Y97" s="5"/>
      <c r="Z97" s="108"/>
      <c r="AA97" s="108"/>
      <c r="AB97" s="108"/>
      <c r="AC97" s="172"/>
      <c r="AD97" s="173"/>
      <c r="AE97" s="174"/>
      <c r="AF97" s="174"/>
      <c r="AG97" s="169"/>
      <c r="AH97" s="171"/>
      <c r="AI97" s="163"/>
      <c r="AJ97" s="5"/>
      <c r="AK97" s="108"/>
      <c r="AL97" s="108"/>
      <c r="AM97" s="108"/>
      <c r="AN97" s="172"/>
      <c r="AO97" s="173"/>
      <c r="AP97" s="174"/>
      <c r="AQ97" s="174"/>
      <c r="AR97" s="169"/>
      <c r="AS97" s="171"/>
      <c r="AT97" s="163"/>
      <c r="AU97" s="5"/>
      <c r="AV97" s="108"/>
      <c r="AW97" s="108"/>
      <c r="AX97" s="108"/>
      <c r="AY97" s="172"/>
      <c r="AZ97" s="173"/>
      <c r="BA97" s="174"/>
      <c r="BB97" s="174"/>
      <c r="BC97" s="169"/>
      <c r="BD97" s="171"/>
      <c r="BE97" s="163"/>
      <c r="BF97" s="5"/>
      <c r="BG97" s="108"/>
      <c r="BH97" s="108"/>
      <c r="BI97" s="108"/>
      <c r="BJ97" s="172"/>
      <c r="BK97" s="173"/>
      <c r="BL97" s="174"/>
      <c r="BM97" s="174"/>
      <c r="BN97" s="169"/>
      <c r="BO97" s="171"/>
      <c r="BP97" s="163"/>
      <c r="BQ97" s="5"/>
      <c r="BR97" s="108"/>
      <c r="BS97" s="108"/>
      <c r="BT97" s="108"/>
      <c r="BU97" s="172"/>
      <c r="BV97" s="173"/>
      <c r="BW97" s="174"/>
      <c r="BX97" s="174"/>
      <c r="BY97" s="169"/>
      <c r="BZ97" s="171"/>
      <c r="CA97" s="163"/>
      <c r="CB97" s="5"/>
      <c r="CC97" s="108"/>
      <c r="CD97" s="108"/>
      <c r="CE97" s="108"/>
      <c r="CF97" s="172"/>
      <c r="CG97" s="173"/>
      <c r="CH97" s="174"/>
      <c r="CI97" s="174"/>
      <c r="CJ97" s="169"/>
      <c r="CK97" s="171"/>
      <c r="CL97" s="163"/>
      <c r="CM97" s="5"/>
      <c r="CN97" s="108"/>
      <c r="CO97" s="108"/>
      <c r="CP97" s="108"/>
      <c r="CQ97" s="172"/>
      <c r="CR97" s="173"/>
      <c r="CS97" s="174"/>
      <c r="CT97" s="174"/>
      <c r="CU97" s="169"/>
      <c r="CV97" s="171"/>
      <c r="CW97" s="163"/>
      <c r="CX97" s="5"/>
      <c r="CY97" s="108"/>
      <c r="CZ97" s="108"/>
      <c r="DA97" s="108"/>
      <c r="DB97" s="172"/>
      <c r="DC97" s="173"/>
      <c r="DD97" s="174"/>
      <c r="DE97" s="174"/>
      <c r="DF97" s="169"/>
      <c r="DG97" s="171"/>
      <c r="DH97" s="163"/>
      <c r="DI97" s="5"/>
      <c r="DJ97" s="108"/>
      <c r="DK97" s="108"/>
      <c r="DL97" s="108"/>
      <c r="DM97" s="172"/>
      <c r="DN97" s="173"/>
      <c r="DO97" s="174"/>
      <c r="DP97" s="174"/>
      <c r="DQ97" s="169"/>
      <c r="DR97" s="171"/>
      <c r="DS97" s="163"/>
      <c r="DT97" s="5"/>
      <c r="DU97" s="108"/>
      <c r="DV97" s="108"/>
      <c r="DW97" s="108"/>
      <c r="DX97" s="172"/>
      <c r="DY97" s="173"/>
      <c r="DZ97" s="174"/>
      <c r="EA97" s="174"/>
      <c r="EB97" s="169"/>
      <c r="EC97" s="171"/>
      <c r="ED97" s="163"/>
      <c r="EE97" s="5"/>
      <c r="EF97" s="108"/>
      <c r="EG97" s="108"/>
      <c r="EH97" s="108"/>
      <c r="EI97" s="172"/>
      <c r="EJ97" s="173"/>
      <c r="EK97" s="174"/>
      <c r="EL97" s="174"/>
      <c r="EM97" s="169"/>
      <c r="EN97" s="171"/>
      <c r="EO97" s="163"/>
      <c r="EP97" s="5"/>
      <c r="EQ97" s="108"/>
      <c r="ER97" s="108"/>
      <c r="ES97" s="108"/>
      <c r="ET97" s="172"/>
      <c r="EU97" s="173"/>
      <c r="EV97" s="174"/>
      <c r="EW97" s="174"/>
      <c r="EX97" s="169"/>
      <c r="EY97" s="171"/>
      <c r="EZ97" s="163"/>
      <c r="FA97" s="5"/>
      <c r="FB97" s="108"/>
      <c r="FC97" s="108"/>
      <c r="FD97" s="108"/>
      <c r="FE97" s="172"/>
      <c r="FF97" s="173"/>
      <c r="FG97" s="174"/>
      <c r="FH97" s="174"/>
      <c r="FI97" s="169"/>
      <c r="FJ97" s="171"/>
      <c r="FK97" s="163"/>
      <c r="FL97" s="5"/>
      <c r="FM97" s="108"/>
      <c r="FN97" s="108"/>
      <c r="FO97" s="108"/>
      <c r="FP97" s="172"/>
      <c r="FQ97" s="173"/>
      <c r="FR97" s="174"/>
      <c r="FS97" s="174"/>
      <c r="FT97" s="169"/>
      <c r="FU97" s="171"/>
      <c r="FV97" s="163"/>
      <c r="FW97" s="5"/>
      <c r="FX97" s="108"/>
      <c r="FY97" s="108"/>
      <c r="FZ97" s="108"/>
      <c r="GA97" s="172"/>
      <c r="GB97" s="173"/>
      <c r="GC97" s="174"/>
      <c r="GD97" s="174"/>
      <c r="GE97" s="169"/>
      <c r="GF97" s="171"/>
      <c r="GG97" s="163"/>
      <c r="GH97" s="5"/>
      <c r="GI97" s="108"/>
      <c r="GJ97" s="108"/>
      <c r="GK97" s="108"/>
      <c r="GL97" s="172"/>
      <c r="GM97" s="173"/>
      <c r="GN97" s="174"/>
      <c r="GO97" s="174"/>
      <c r="GP97" s="169"/>
      <c r="GQ97" s="171"/>
      <c r="GR97" s="163"/>
      <c r="GS97" s="5"/>
      <c r="GT97" s="108"/>
      <c r="GU97" s="108"/>
      <c r="GV97" s="108"/>
      <c r="GW97" s="172"/>
      <c r="GX97" s="173"/>
      <c r="GY97" s="174"/>
      <c r="GZ97" s="174"/>
      <c r="HA97" s="169"/>
      <c r="HB97" s="171"/>
      <c r="HC97" s="163"/>
      <c r="HD97" s="5"/>
      <c r="HE97" s="108"/>
      <c r="HF97" s="108"/>
      <c r="HG97" s="108"/>
      <c r="HH97" s="172"/>
      <c r="HI97" s="173"/>
      <c r="HJ97" s="174"/>
      <c r="HK97" s="174"/>
      <c r="HL97" s="169"/>
      <c r="HM97" s="171"/>
      <c r="HN97" s="163"/>
      <c r="HO97" s="5"/>
      <c r="HP97" s="108"/>
      <c r="HQ97" s="108"/>
      <c r="HR97" s="108"/>
      <c r="HS97" s="172"/>
      <c r="HT97" s="173"/>
      <c r="HU97" s="174"/>
      <c r="HV97" s="174"/>
      <c r="HW97" s="169"/>
      <c r="HX97" s="171"/>
      <c r="HY97" s="163"/>
      <c r="HZ97" s="5"/>
      <c r="IA97" s="108"/>
      <c r="IB97" s="108"/>
      <c r="IC97" s="108"/>
      <c r="ID97" s="172"/>
      <c r="IE97" s="173"/>
      <c r="IF97" s="174"/>
      <c r="IG97" s="174"/>
      <c r="IH97" s="169"/>
      <c r="II97" s="171"/>
      <c r="IJ97" s="163"/>
      <c r="IK97" s="5"/>
      <c r="IL97" s="108"/>
      <c r="IM97" s="108"/>
      <c r="IN97" s="108"/>
      <c r="IO97" s="172"/>
      <c r="IP97" s="173"/>
      <c r="IQ97" s="174"/>
      <c r="IR97" s="174"/>
      <c r="IS97" s="169"/>
      <c r="IT97" s="171"/>
      <c r="IU97" s="163"/>
      <c r="IV97" s="5"/>
    </row>
    <row r="98" spans="1:256" s="53" customFormat="1" ht="15">
      <c r="A98" s="171"/>
      <c r="B98" s="27"/>
      <c r="C98" s="5"/>
      <c r="D98" s="108"/>
      <c r="E98" s="108"/>
      <c r="F98" s="108"/>
      <c r="G98" s="172"/>
      <c r="H98" s="262"/>
      <c r="I98" s="174"/>
      <c r="J98" s="174"/>
      <c r="K98" s="169"/>
      <c r="L98" s="171"/>
      <c r="M98" s="163"/>
      <c r="N98" s="5"/>
      <c r="O98" s="108"/>
      <c r="P98" s="108"/>
      <c r="Q98" s="108"/>
      <c r="R98" s="172"/>
      <c r="S98" s="173"/>
      <c r="T98" s="174"/>
      <c r="U98" s="174"/>
      <c r="V98" s="169"/>
      <c r="W98" s="171"/>
      <c r="X98" s="163"/>
      <c r="Y98" s="5"/>
      <c r="Z98" s="108"/>
      <c r="AA98" s="108"/>
      <c r="AB98" s="108"/>
      <c r="AC98" s="172"/>
      <c r="AD98" s="173"/>
      <c r="AE98" s="174"/>
      <c r="AF98" s="174"/>
      <c r="AG98" s="169"/>
      <c r="AH98" s="171"/>
      <c r="AI98" s="163"/>
      <c r="AJ98" s="5"/>
      <c r="AK98" s="108"/>
      <c r="AL98" s="108"/>
      <c r="AM98" s="108"/>
      <c r="AN98" s="172"/>
      <c r="AO98" s="173"/>
      <c r="AP98" s="174"/>
      <c r="AQ98" s="174"/>
      <c r="AR98" s="169"/>
      <c r="AS98" s="171"/>
      <c r="AT98" s="163"/>
      <c r="AU98" s="5"/>
      <c r="AV98" s="108"/>
      <c r="AW98" s="108"/>
      <c r="AX98" s="108"/>
      <c r="AY98" s="172"/>
      <c r="AZ98" s="173"/>
      <c r="BA98" s="174"/>
      <c r="BB98" s="174"/>
      <c r="BC98" s="169"/>
      <c r="BD98" s="171"/>
      <c r="BE98" s="163"/>
      <c r="BF98" s="5"/>
      <c r="BG98" s="108"/>
      <c r="BH98" s="108"/>
      <c r="BI98" s="108"/>
      <c r="BJ98" s="172"/>
      <c r="BK98" s="173"/>
      <c r="BL98" s="174"/>
      <c r="BM98" s="174"/>
      <c r="BN98" s="169"/>
      <c r="BO98" s="171"/>
      <c r="BP98" s="163"/>
      <c r="BQ98" s="5"/>
      <c r="BR98" s="108"/>
      <c r="BS98" s="108"/>
      <c r="BT98" s="108"/>
      <c r="BU98" s="172"/>
      <c r="BV98" s="173"/>
      <c r="BW98" s="174"/>
      <c r="BX98" s="174"/>
      <c r="BY98" s="169"/>
      <c r="BZ98" s="171"/>
      <c r="CA98" s="163"/>
      <c r="CB98" s="5"/>
      <c r="CC98" s="108"/>
      <c r="CD98" s="108"/>
      <c r="CE98" s="108"/>
      <c r="CF98" s="172"/>
      <c r="CG98" s="173"/>
      <c r="CH98" s="174"/>
      <c r="CI98" s="174"/>
      <c r="CJ98" s="169"/>
      <c r="CK98" s="171"/>
      <c r="CL98" s="163"/>
      <c r="CM98" s="5"/>
      <c r="CN98" s="108"/>
      <c r="CO98" s="108"/>
      <c r="CP98" s="108"/>
      <c r="CQ98" s="172"/>
      <c r="CR98" s="173"/>
      <c r="CS98" s="174"/>
      <c r="CT98" s="174"/>
      <c r="CU98" s="169"/>
      <c r="CV98" s="171"/>
      <c r="CW98" s="163"/>
      <c r="CX98" s="5"/>
      <c r="CY98" s="108"/>
      <c r="CZ98" s="108"/>
      <c r="DA98" s="108"/>
      <c r="DB98" s="172"/>
      <c r="DC98" s="173"/>
      <c r="DD98" s="174"/>
      <c r="DE98" s="174"/>
      <c r="DF98" s="169"/>
      <c r="DG98" s="171"/>
      <c r="DH98" s="163"/>
      <c r="DI98" s="5"/>
      <c r="DJ98" s="108"/>
      <c r="DK98" s="108"/>
      <c r="DL98" s="108"/>
      <c r="DM98" s="172"/>
      <c r="DN98" s="173"/>
      <c r="DO98" s="174"/>
      <c r="DP98" s="174"/>
      <c r="DQ98" s="169"/>
      <c r="DR98" s="171"/>
      <c r="DS98" s="163"/>
      <c r="DT98" s="5"/>
      <c r="DU98" s="108"/>
      <c r="DV98" s="108"/>
      <c r="DW98" s="108"/>
      <c r="DX98" s="172"/>
      <c r="DY98" s="173"/>
      <c r="DZ98" s="174"/>
      <c r="EA98" s="174"/>
      <c r="EB98" s="169"/>
      <c r="EC98" s="171"/>
      <c r="ED98" s="163"/>
      <c r="EE98" s="5"/>
      <c r="EF98" s="108"/>
      <c r="EG98" s="108"/>
      <c r="EH98" s="108"/>
      <c r="EI98" s="172"/>
      <c r="EJ98" s="173"/>
      <c r="EK98" s="174"/>
      <c r="EL98" s="174"/>
      <c r="EM98" s="169"/>
      <c r="EN98" s="171"/>
      <c r="EO98" s="163"/>
      <c r="EP98" s="5"/>
      <c r="EQ98" s="108"/>
      <c r="ER98" s="108"/>
      <c r="ES98" s="108"/>
      <c r="ET98" s="172"/>
      <c r="EU98" s="173"/>
      <c r="EV98" s="174"/>
      <c r="EW98" s="174"/>
      <c r="EX98" s="169"/>
      <c r="EY98" s="171"/>
      <c r="EZ98" s="163"/>
      <c r="FA98" s="5"/>
      <c r="FB98" s="108"/>
      <c r="FC98" s="108"/>
      <c r="FD98" s="108"/>
      <c r="FE98" s="172"/>
      <c r="FF98" s="173"/>
      <c r="FG98" s="174"/>
      <c r="FH98" s="174"/>
      <c r="FI98" s="169"/>
      <c r="FJ98" s="171"/>
      <c r="FK98" s="163"/>
      <c r="FL98" s="5"/>
      <c r="FM98" s="108"/>
      <c r="FN98" s="108"/>
      <c r="FO98" s="108"/>
      <c r="FP98" s="172"/>
      <c r="FQ98" s="173"/>
      <c r="FR98" s="174"/>
      <c r="FS98" s="174"/>
      <c r="FT98" s="169"/>
      <c r="FU98" s="171"/>
      <c r="FV98" s="163"/>
      <c r="FW98" s="5"/>
      <c r="FX98" s="108"/>
      <c r="FY98" s="108"/>
      <c r="FZ98" s="108"/>
      <c r="GA98" s="172"/>
      <c r="GB98" s="173"/>
      <c r="GC98" s="174"/>
      <c r="GD98" s="174"/>
      <c r="GE98" s="169"/>
      <c r="GF98" s="171"/>
      <c r="GG98" s="163"/>
      <c r="GH98" s="5"/>
      <c r="GI98" s="108"/>
      <c r="GJ98" s="108"/>
      <c r="GK98" s="108"/>
      <c r="GL98" s="172"/>
      <c r="GM98" s="173"/>
      <c r="GN98" s="174"/>
      <c r="GO98" s="174"/>
      <c r="GP98" s="169"/>
      <c r="GQ98" s="171"/>
      <c r="GR98" s="163"/>
      <c r="GS98" s="5"/>
      <c r="GT98" s="108"/>
      <c r="GU98" s="108"/>
      <c r="GV98" s="108"/>
      <c r="GW98" s="172"/>
      <c r="GX98" s="173"/>
      <c r="GY98" s="174"/>
      <c r="GZ98" s="174"/>
      <c r="HA98" s="169"/>
      <c r="HB98" s="171"/>
      <c r="HC98" s="163"/>
      <c r="HD98" s="5"/>
      <c r="HE98" s="108"/>
      <c r="HF98" s="108"/>
      <c r="HG98" s="108"/>
      <c r="HH98" s="172"/>
      <c r="HI98" s="173"/>
      <c r="HJ98" s="174"/>
      <c r="HK98" s="174"/>
      <c r="HL98" s="169"/>
      <c r="HM98" s="171"/>
      <c r="HN98" s="163"/>
      <c r="HO98" s="5"/>
      <c r="HP98" s="108"/>
      <c r="HQ98" s="108"/>
      <c r="HR98" s="108"/>
      <c r="HS98" s="172"/>
      <c r="HT98" s="173"/>
      <c r="HU98" s="174"/>
      <c r="HV98" s="174"/>
      <c r="HW98" s="169"/>
      <c r="HX98" s="171"/>
      <c r="HY98" s="163"/>
      <c r="HZ98" s="5"/>
      <c r="IA98" s="108"/>
      <c r="IB98" s="108"/>
      <c r="IC98" s="108"/>
      <c r="ID98" s="172"/>
      <c r="IE98" s="173"/>
      <c r="IF98" s="174"/>
      <c r="IG98" s="174"/>
      <c r="IH98" s="169"/>
      <c r="II98" s="171"/>
      <c r="IJ98" s="163"/>
      <c r="IK98" s="5"/>
      <c r="IL98" s="108"/>
      <c r="IM98" s="108"/>
      <c r="IN98" s="108"/>
      <c r="IO98" s="172"/>
      <c r="IP98" s="173"/>
      <c r="IQ98" s="174"/>
      <c r="IR98" s="174"/>
      <c r="IS98" s="169"/>
      <c r="IT98" s="171"/>
      <c r="IU98" s="163"/>
      <c r="IV98" s="5"/>
    </row>
    <row r="99" spans="1:256" s="53" customFormat="1" ht="15">
      <c r="A99" s="171"/>
      <c r="B99" s="27"/>
      <c r="C99" s="5"/>
      <c r="D99" s="108"/>
      <c r="E99" s="108"/>
      <c r="F99" s="108"/>
      <c r="G99" s="172"/>
      <c r="H99" s="262"/>
      <c r="I99" s="174"/>
      <c r="J99" s="174"/>
      <c r="K99" s="169"/>
      <c r="L99" s="171"/>
      <c r="M99" s="163"/>
      <c r="N99" s="5"/>
      <c r="O99" s="108"/>
      <c r="P99" s="108"/>
      <c r="Q99" s="108"/>
      <c r="R99" s="172"/>
      <c r="S99" s="173"/>
      <c r="T99" s="174"/>
      <c r="U99" s="174"/>
      <c r="V99" s="169"/>
      <c r="W99" s="171"/>
      <c r="X99" s="163"/>
      <c r="Y99" s="5"/>
      <c r="Z99" s="108"/>
      <c r="AA99" s="108"/>
      <c r="AB99" s="108"/>
      <c r="AC99" s="172"/>
      <c r="AD99" s="173"/>
      <c r="AE99" s="174"/>
      <c r="AF99" s="174"/>
      <c r="AG99" s="169"/>
      <c r="AH99" s="171"/>
      <c r="AI99" s="163"/>
      <c r="AJ99" s="5"/>
      <c r="AK99" s="108"/>
      <c r="AL99" s="108"/>
      <c r="AM99" s="108"/>
      <c r="AN99" s="172"/>
      <c r="AO99" s="173"/>
      <c r="AP99" s="174"/>
      <c r="AQ99" s="174"/>
      <c r="AR99" s="169"/>
      <c r="AS99" s="171"/>
      <c r="AT99" s="163"/>
      <c r="AU99" s="5"/>
      <c r="AV99" s="108"/>
      <c r="AW99" s="108"/>
      <c r="AX99" s="108"/>
      <c r="AY99" s="172"/>
      <c r="AZ99" s="173"/>
      <c r="BA99" s="174"/>
      <c r="BB99" s="174"/>
      <c r="BC99" s="169"/>
      <c r="BD99" s="171"/>
      <c r="BE99" s="163"/>
      <c r="BF99" s="5"/>
      <c r="BG99" s="108"/>
      <c r="BH99" s="108"/>
      <c r="BI99" s="108"/>
      <c r="BJ99" s="172"/>
      <c r="BK99" s="173"/>
      <c r="BL99" s="174"/>
      <c r="BM99" s="174"/>
      <c r="BN99" s="169"/>
      <c r="BO99" s="171"/>
      <c r="BP99" s="163"/>
      <c r="BQ99" s="5"/>
      <c r="BR99" s="108"/>
      <c r="BS99" s="108"/>
      <c r="BT99" s="108"/>
      <c r="BU99" s="172"/>
      <c r="BV99" s="173"/>
      <c r="BW99" s="174"/>
      <c r="BX99" s="174"/>
      <c r="BY99" s="169"/>
      <c r="BZ99" s="171"/>
      <c r="CA99" s="163"/>
      <c r="CB99" s="5"/>
      <c r="CC99" s="108"/>
      <c r="CD99" s="108"/>
      <c r="CE99" s="108"/>
      <c r="CF99" s="172"/>
      <c r="CG99" s="173"/>
      <c r="CH99" s="174"/>
      <c r="CI99" s="174"/>
      <c r="CJ99" s="169"/>
      <c r="CK99" s="171"/>
      <c r="CL99" s="163"/>
      <c r="CM99" s="5"/>
      <c r="CN99" s="108"/>
      <c r="CO99" s="108"/>
      <c r="CP99" s="108"/>
      <c r="CQ99" s="172"/>
      <c r="CR99" s="173"/>
      <c r="CS99" s="174"/>
      <c r="CT99" s="174"/>
      <c r="CU99" s="169"/>
      <c r="CV99" s="171"/>
      <c r="CW99" s="163"/>
      <c r="CX99" s="5"/>
      <c r="CY99" s="108"/>
      <c r="CZ99" s="108"/>
      <c r="DA99" s="108"/>
      <c r="DB99" s="172"/>
      <c r="DC99" s="173"/>
      <c r="DD99" s="174"/>
      <c r="DE99" s="174"/>
      <c r="DF99" s="169"/>
      <c r="DG99" s="171"/>
      <c r="DH99" s="163"/>
      <c r="DI99" s="5"/>
      <c r="DJ99" s="108"/>
      <c r="DK99" s="108"/>
      <c r="DL99" s="108"/>
      <c r="DM99" s="172"/>
      <c r="DN99" s="173"/>
      <c r="DO99" s="174"/>
      <c r="DP99" s="174"/>
      <c r="DQ99" s="169"/>
      <c r="DR99" s="171"/>
      <c r="DS99" s="163"/>
      <c r="DT99" s="5"/>
      <c r="DU99" s="108"/>
      <c r="DV99" s="108"/>
      <c r="DW99" s="108"/>
      <c r="DX99" s="172"/>
      <c r="DY99" s="173"/>
      <c r="DZ99" s="174"/>
      <c r="EA99" s="174"/>
      <c r="EB99" s="169"/>
      <c r="EC99" s="171"/>
      <c r="ED99" s="163"/>
      <c r="EE99" s="5"/>
      <c r="EF99" s="108"/>
      <c r="EG99" s="108"/>
      <c r="EH99" s="108"/>
      <c r="EI99" s="172"/>
      <c r="EJ99" s="173"/>
      <c r="EK99" s="174"/>
      <c r="EL99" s="174"/>
      <c r="EM99" s="169"/>
      <c r="EN99" s="171"/>
      <c r="EO99" s="163"/>
      <c r="EP99" s="5"/>
      <c r="EQ99" s="108"/>
      <c r="ER99" s="108"/>
      <c r="ES99" s="108"/>
      <c r="ET99" s="172"/>
      <c r="EU99" s="173"/>
      <c r="EV99" s="174"/>
      <c r="EW99" s="174"/>
      <c r="EX99" s="169"/>
      <c r="EY99" s="171"/>
      <c r="EZ99" s="163"/>
      <c r="FA99" s="5"/>
      <c r="FB99" s="108"/>
      <c r="FC99" s="108"/>
      <c r="FD99" s="108"/>
      <c r="FE99" s="172"/>
      <c r="FF99" s="173"/>
      <c r="FG99" s="174"/>
      <c r="FH99" s="174"/>
      <c r="FI99" s="169"/>
      <c r="FJ99" s="171"/>
      <c r="FK99" s="163"/>
      <c r="FL99" s="5"/>
      <c r="FM99" s="108"/>
      <c r="FN99" s="108"/>
      <c r="FO99" s="108"/>
      <c r="FP99" s="172"/>
      <c r="FQ99" s="173"/>
      <c r="FR99" s="174"/>
      <c r="FS99" s="174"/>
      <c r="FT99" s="169"/>
      <c r="FU99" s="171"/>
      <c r="FV99" s="163"/>
      <c r="FW99" s="5"/>
      <c r="FX99" s="108"/>
      <c r="FY99" s="108"/>
      <c r="FZ99" s="108"/>
      <c r="GA99" s="172"/>
      <c r="GB99" s="173"/>
      <c r="GC99" s="174"/>
      <c r="GD99" s="174"/>
      <c r="GE99" s="169"/>
      <c r="GF99" s="171"/>
      <c r="GG99" s="163"/>
      <c r="GH99" s="5"/>
      <c r="GI99" s="108"/>
      <c r="GJ99" s="108"/>
      <c r="GK99" s="108"/>
      <c r="GL99" s="172"/>
      <c r="GM99" s="173"/>
      <c r="GN99" s="174"/>
      <c r="GO99" s="174"/>
      <c r="GP99" s="169"/>
      <c r="GQ99" s="171"/>
      <c r="GR99" s="163"/>
      <c r="GS99" s="5"/>
      <c r="GT99" s="108"/>
      <c r="GU99" s="108"/>
      <c r="GV99" s="108"/>
      <c r="GW99" s="172"/>
      <c r="GX99" s="173"/>
      <c r="GY99" s="174"/>
      <c r="GZ99" s="174"/>
      <c r="HA99" s="169"/>
      <c r="HB99" s="171"/>
      <c r="HC99" s="163"/>
      <c r="HD99" s="5"/>
      <c r="HE99" s="108"/>
      <c r="HF99" s="108"/>
      <c r="HG99" s="108"/>
      <c r="HH99" s="172"/>
      <c r="HI99" s="173"/>
      <c r="HJ99" s="174"/>
      <c r="HK99" s="174"/>
      <c r="HL99" s="169"/>
      <c r="HM99" s="171"/>
      <c r="HN99" s="163"/>
      <c r="HO99" s="5"/>
      <c r="HP99" s="108"/>
      <c r="HQ99" s="108"/>
      <c r="HR99" s="108"/>
      <c r="HS99" s="172"/>
      <c r="HT99" s="173"/>
      <c r="HU99" s="174"/>
      <c r="HV99" s="174"/>
      <c r="HW99" s="169"/>
      <c r="HX99" s="171"/>
      <c r="HY99" s="163"/>
      <c r="HZ99" s="5"/>
      <c r="IA99" s="108"/>
      <c r="IB99" s="108"/>
      <c r="IC99" s="108"/>
      <c r="ID99" s="172"/>
      <c r="IE99" s="173"/>
      <c r="IF99" s="174"/>
      <c r="IG99" s="174"/>
      <c r="IH99" s="169"/>
      <c r="II99" s="171"/>
      <c r="IJ99" s="163"/>
      <c r="IK99" s="5"/>
      <c r="IL99" s="108"/>
      <c r="IM99" s="108"/>
      <c r="IN99" s="108"/>
      <c r="IO99" s="172"/>
      <c r="IP99" s="173"/>
      <c r="IQ99" s="174"/>
      <c r="IR99" s="174"/>
      <c r="IS99" s="169"/>
      <c r="IT99" s="171"/>
      <c r="IU99" s="163"/>
      <c r="IV99" s="5"/>
    </row>
    <row r="100" spans="1:256" s="53" customFormat="1" ht="15">
      <c r="A100" s="171"/>
      <c r="B100" s="27"/>
      <c r="C100" s="5"/>
      <c r="D100" s="108"/>
      <c r="E100" s="108"/>
      <c r="F100" s="108"/>
      <c r="G100" s="172"/>
      <c r="H100" s="262"/>
      <c r="I100" s="174"/>
      <c r="J100" s="174"/>
      <c r="K100" s="169"/>
      <c r="L100" s="171"/>
      <c r="M100" s="163"/>
      <c r="N100" s="5"/>
      <c r="O100" s="108"/>
      <c r="P100" s="108"/>
      <c r="Q100" s="108"/>
      <c r="R100" s="172"/>
      <c r="S100" s="173"/>
      <c r="T100" s="174"/>
      <c r="U100" s="174"/>
      <c r="V100" s="169"/>
      <c r="W100" s="171"/>
      <c r="X100" s="163"/>
      <c r="Y100" s="5"/>
      <c r="Z100" s="108"/>
      <c r="AA100" s="108"/>
      <c r="AB100" s="108"/>
      <c r="AC100" s="172"/>
      <c r="AD100" s="173"/>
      <c r="AE100" s="174"/>
      <c r="AF100" s="174"/>
      <c r="AG100" s="169"/>
      <c r="AH100" s="171"/>
      <c r="AI100" s="163"/>
      <c r="AJ100" s="5"/>
      <c r="AK100" s="108"/>
      <c r="AL100" s="108"/>
      <c r="AM100" s="108"/>
      <c r="AN100" s="172"/>
      <c r="AO100" s="173"/>
      <c r="AP100" s="174"/>
      <c r="AQ100" s="174"/>
      <c r="AR100" s="169"/>
      <c r="AS100" s="171"/>
      <c r="AT100" s="163"/>
      <c r="AU100" s="5"/>
      <c r="AV100" s="108"/>
      <c r="AW100" s="108"/>
      <c r="AX100" s="108"/>
      <c r="AY100" s="172"/>
      <c r="AZ100" s="173"/>
      <c r="BA100" s="174"/>
      <c r="BB100" s="174"/>
      <c r="BC100" s="169"/>
      <c r="BD100" s="171"/>
      <c r="BE100" s="163"/>
      <c r="BF100" s="5"/>
      <c r="BG100" s="108"/>
      <c r="BH100" s="108"/>
      <c r="BI100" s="108"/>
      <c r="BJ100" s="172"/>
      <c r="BK100" s="173"/>
      <c r="BL100" s="174"/>
      <c r="BM100" s="174"/>
      <c r="BN100" s="169"/>
      <c r="BO100" s="171"/>
      <c r="BP100" s="163"/>
      <c r="BQ100" s="5"/>
      <c r="BR100" s="108"/>
      <c r="BS100" s="108"/>
      <c r="BT100" s="108"/>
      <c r="BU100" s="172"/>
      <c r="BV100" s="173"/>
      <c r="BW100" s="174"/>
      <c r="BX100" s="174"/>
      <c r="BY100" s="169"/>
      <c r="BZ100" s="171"/>
      <c r="CA100" s="163"/>
      <c r="CB100" s="5"/>
      <c r="CC100" s="108"/>
      <c r="CD100" s="108"/>
      <c r="CE100" s="108"/>
      <c r="CF100" s="172"/>
      <c r="CG100" s="173"/>
      <c r="CH100" s="174"/>
      <c r="CI100" s="174"/>
      <c r="CJ100" s="169"/>
      <c r="CK100" s="171"/>
      <c r="CL100" s="163"/>
      <c r="CM100" s="5"/>
      <c r="CN100" s="108"/>
      <c r="CO100" s="108"/>
      <c r="CP100" s="108"/>
      <c r="CQ100" s="172"/>
      <c r="CR100" s="173"/>
      <c r="CS100" s="174"/>
      <c r="CT100" s="174"/>
      <c r="CU100" s="169"/>
      <c r="CV100" s="171"/>
      <c r="CW100" s="163"/>
      <c r="CX100" s="5"/>
      <c r="CY100" s="108"/>
      <c r="CZ100" s="108"/>
      <c r="DA100" s="108"/>
      <c r="DB100" s="172"/>
      <c r="DC100" s="173"/>
      <c r="DD100" s="174"/>
      <c r="DE100" s="174"/>
      <c r="DF100" s="169"/>
      <c r="DG100" s="171"/>
      <c r="DH100" s="163"/>
      <c r="DI100" s="5"/>
      <c r="DJ100" s="108"/>
      <c r="DK100" s="108"/>
      <c r="DL100" s="108"/>
      <c r="DM100" s="172"/>
      <c r="DN100" s="173"/>
      <c r="DO100" s="174"/>
      <c r="DP100" s="174"/>
      <c r="DQ100" s="169"/>
      <c r="DR100" s="171"/>
      <c r="DS100" s="163"/>
      <c r="DT100" s="5"/>
      <c r="DU100" s="108"/>
      <c r="DV100" s="108"/>
      <c r="DW100" s="108"/>
      <c r="DX100" s="172"/>
      <c r="DY100" s="173"/>
      <c r="DZ100" s="174"/>
      <c r="EA100" s="174"/>
      <c r="EB100" s="169"/>
      <c r="EC100" s="171"/>
      <c r="ED100" s="163"/>
      <c r="EE100" s="5"/>
      <c r="EF100" s="108"/>
      <c r="EG100" s="108"/>
      <c r="EH100" s="108"/>
      <c r="EI100" s="172"/>
      <c r="EJ100" s="173"/>
      <c r="EK100" s="174"/>
      <c r="EL100" s="174"/>
      <c r="EM100" s="169"/>
      <c r="EN100" s="171"/>
      <c r="EO100" s="163"/>
      <c r="EP100" s="5"/>
      <c r="EQ100" s="108"/>
      <c r="ER100" s="108"/>
      <c r="ES100" s="108"/>
      <c r="ET100" s="172"/>
      <c r="EU100" s="173"/>
      <c r="EV100" s="174"/>
      <c r="EW100" s="174"/>
      <c r="EX100" s="169"/>
      <c r="EY100" s="171"/>
      <c r="EZ100" s="163"/>
      <c r="FA100" s="5"/>
      <c r="FB100" s="108"/>
      <c r="FC100" s="108"/>
      <c r="FD100" s="108"/>
      <c r="FE100" s="172"/>
      <c r="FF100" s="173"/>
      <c r="FG100" s="174"/>
      <c r="FH100" s="174"/>
      <c r="FI100" s="169"/>
      <c r="FJ100" s="171"/>
      <c r="FK100" s="163"/>
      <c r="FL100" s="5"/>
      <c r="FM100" s="108"/>
      <c r="FN100" s="108"/>
      <c r="FO100" s="108"/>
      <c r="FP100" s="172"/>
      <c r="FQ100" s="173"/>
      <c r="FR100" s="174"/>
      <c r="FS100" s="174"/>
      <c r="FT100" s="169"/>
      <c r="FU100" s="171"/>
      <c r="FV100" s="163"/>
      <c r="FW100" s="5"/>
      <c r="FX100" s="108"/>
      <c r="FY100" s="108"/>
      <c r="FZ100" s="108"/>
      <c r="GA100" s="172"/>
      <c r="GB100" s="173"/>
      <c r="GC100" s="174"/>
      <c r="GD100" s="174"/>
      <c r="GE100" s="169"/>
      <c r="GF100" s="171"/>
      <c r="GG100" s="163"/>
      <c r="GH100" s="5"/>
      <c r="GI100" s="108"/>
      <c r="GJ100" s="108"/>
      <c r="GK100" s="108"/>
      <c r="GL100" s="172"/>
      <c r="GM100" s="173"/>
      <c r="GN100" s="174"/>
      <c r="GO100" s="174"/>
      <c r="GP100" s="169"/>
      <c r="GQ100" s="171"/>
      <c r="GR100" s="163"/>
      <c r="GS100" s="5"/>
      <c r="GT100" s="108"/>
      <c r="GU100" s="108"/>
      <c r="GV100" s="108"/>
      <c r="GW100" s="172"/>
      <c r="GX100" s="173"/>
      <c r="GY100" s="174"/>
      <c r="GZ100" s="174"/>
      <c r="HA100" s="169"/>
      <c r="HB100" s="171"/>
      <c r="HC100" s="163"/>
      <c r="HD100" s="5"/>
      <c r="HE100" s="108"/>
      <c r="HF100" s="108"/>
      <c r="HG100" s="108"/>
      <c r="HH100" s="172"/>
      <c r="HI100" s="173"/>
      <c r="HJ100" s="174"/>
      <c r="HK100" s="174"/>
      <c r="HL100" s="169"/>
      <c r="HM100" s="171"/>
      <c r="HN100" s="163"/>
      <c r="HO100" s="5"/>
      <c r="HP100" s="108"/>
      <c r="HQ100" s="108"/>
      <c r="HR100" s="108"/>
      <c r="HS100" s="172"/>
      <c r="HT100" s="173"/>
      <c r="HU100" s="174"/>
      <c r="HV100" s="174"/>
      <c r="HW100" s="169"/>
      <c r="HX100" s="171"/>
      <c r="HY100" s="163"/>
      <c r="HZ100" s="5"/>
      <c r="IA100" s="108"/>
      <c r="IB100" s="108"/>
      <c r="IC100" s="108"/>
      <c r="ID100" s="172"/>
      <c r="IE100" s="173"/>
      <c r="IF100" s="174"/>
      <c r="IG100" s="174"/>
      <c r="IH100" s="169"/>
      <c r="II100" s="171"/>
      <c r="IJ100" s="163"/>
      <c r="IK100" s="5"/>
      <c r="IL100" s="108"/>
      <c r="IM100" s="108"/>
      <c r="IN100" s="108"/>
      <c r="IO100" s="172"/>
      <c r="IP100" s="173"/>
      <c r="IQ100" s="174"/>
      <c r="IR100" s="174"/>
      <c r="IS100" s="169"/>
      <c r="IT100" s="171"/>
      <c r="IU100" s="163"/>
      <c r="IV100" s="5"/>
    </row>
    <row r="101" spans="1:11" s="1" customFormat="1" ht="15" customHeight="1" thickBot="1">
      <c r="A101" s="378" t="s">
        <v>357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</row>
    <row r="102" spans="1:11" ht="15" customHeight="1">
      <c r="A102" s="369" t="s">
        <v>1</v>
      </c>
      <c r="B102" s="371" t="s">
        <v>24</v>
      </c>
      <c r="C102" s="371" t="s">
        <v>238</v>
      </c>
      <c r="D102" s="371" t="s">
        <v>236</v>
      </c>
      <c r="E102" s="6" t="s">
        <v>13</v>
      </c>
      <c r="F102" s="371" t="s">
        <v>237</v>
      </c>
      <c r="G102" s="8" t="s">
        <v>11</v>
      </c>
      <c r="H102" s="367" t="s">
        <v>57</v>
      </c>
      <c r="I102" s="371" t="s">
        <v>12</v>
      </c>
      <c r="J102" s="374" t="s">
        <v>50</v>
      </c>
      <c r="K102" s="376" t="s">
        <v>28</v>
      </c>
    </row>
    <row r="103" spans="1:11" ht="15" customHeight="1" thickBot="1">
      <c r="A103" s="370"/>
      <c r="B103" s="372"/>
      <c r="C103" s="372"/>
      <c r="D103" s="372"/>
      <c r="E103" s="7"/>
      <c r="F103" s="372"/>
      <c r="G103" s="9"/>
      <c r="H103" s="368"/>
      <c r="I103" s="372"/>
      <c r="J103" s="375"/>
      <c r="K103" s="377"/>
    </row>
    <row r="104" spans="1:11" ht="15.75">
      <c r="A104" s="22">
        <v>8</v>
      </c>
      <c r="B104" s="23" t="s">
        <v>176</v>
      </c>
      <c r="C104" s="53"/>
      <c r="D104" s="53"/>
      <c r="E104" s="54"/>
      <c r="F104" s="53"/>
      <c r="G104" s="54"/>
      <c r="H104" s="55"/>
      <c r="I104" s="53"/>
      <c r="J104" s="53"/>
      <c r="K104" s="53"/>
    </row>
    <row r="105" spans="1:12" ht="12" customHeight="1">
      <c r="A105" s="382" t="s">
        <v>1</v>
      </c>
      <c r="B105" s="382" t="s">
        <v>1</v>
      </c>
      <c r="C105" s="379" t="s">
        <v>177</v>
      </c>
      <c r="D105" s="379" t="s">
        <v>77</v>
      </c>
      <c r="E105" s="379" t="s">
        <v>13</v>
      </c>
      <c r="F105" s="379" t="s">
        <v>13</v>
      </c>
      <c r="H105" s="379" t="s">
        <v>57</v>
      </c>
      <c r="I105" s="379" t="s">
        <v>12</v>
      </c>
      <c r="J105" s="379" t="s">
        <v>50</v>
      </c>
      <c r="K105" s="379" t="s">
        <v>28</v>
      </c>
      <c r="L105" s="137"/>
    </row>
    <row r="106" spans="1:12" ht="12">
      <c r="A106" s="382"/>
      <c r="B106" s="383"/>
      <c r="C106" s="379"/>
      <c r="D106" s="380"/>
      <c r="E106" s="380"/>
      <c r="F106" s="380"/>
      <c r="H106" s="380"/>
      <c r="I106" s="380"/>
      <c r="J106" s="380"/>
      <c r="K106" s="379"/>
      <c r="L106" s="137"/>
    </row>
    <row r="107" spans="1:12" ht="14.25">
      <c r="A107" s="61" t="s">
        <v>305</v>
      </c>
      <c r="B107" s="29" t="s">
        <v>178</v>
      </c>
      <c r="C107" s="57" t="s">
        <v>48</v>
      </c>
      <c r="D107" s="140"/>
      <c r="E107" s="44"/>
      <c r="F107" s="140">
        <v>5742.4</v>
      </c>
      <c r="G107" s="43"/>
      <c r="H107" s="32">
        <v>150000</v>
      </c>
      <c r="I107" s="129"/>
      <c r="J107" s="129"/>
      <c r="K107" s="129" t="s">
        <v>250</v>
      </c>
      <c r="L107" s="137"/>
    </row>
    <row r="108" spans="1:19" ht="15">
      <c r="A108" s="61" t="s">
        <v>306</v>
      </c>
      <c r="B108" s="29" t="s">
        <v>179</v>
      </c>
      <c r="C108" s="57" t="s">
        <v>48</v>
      </c>
      <c r="D108" s="140">
        <v>864</v>
      </c>
      <c r="E108" s="28"/>
      <c r="F108" s="43"/>
      <c r="G108" s="43"/>
      <c r="H108" s="32">
        <v>300000</v>
      </c>
      <c r="I108" s="32"/>
      <c r="J108" s="32"/>
      <c r="K108" s="129" t="s">
        <v>250</v>
      </c>
      <c r="L108" s="103"/>
      <c r="M108" s="12"/>
      <c r="N108" s="14"/>
      <c r="O108" s="19"/>
      <c r="P108" s="81"/>
      <c r="Q108" s="81"/>
      <c r="R108" s="14"/>
      <c r="S108" s="103"/>
    </row>
    <row r="109" spans="1:12" ht="14.25">
      <c r="A109" s="61" t="s">
        <v>307</v>
      </c>
      <c r="B109" s="29" t="s">
        <v>180</v>
      </c>
      <c r="C109" s="24" t="s">
        <v>129</v>
      </c>
      <c r="D109" s="140">
        <v>3516.54</v>
      </c>
      <c r="E109" s="44"/>
      <c r="F109" s="43"/>
      <c r="G109" s="43"/>
      <c r="H109" s="32">
        <v>550000</v>
      </c>
      <c r="I109" s="44"/>
      <c r="J109" s="141"/>
      <c r="K109" s="28" t="s">
        <v>9</v>
      </c>
      <c r="L109" s="53"/>
    </row>
    <row r="110" spans="1:11" ht="15" customHeight="1">
      <c r="A110" s="61" t="s">
        <v>308</v>
      </c>
      <c r="B110" s="29" t="s">
        <v>181</v>
      </c>
      <c r="C110" s="24" t="s">
        <v>45</v>
      </c>
      <c r="D110" s="140" t="s">
        <v>136</v>
      </c>
      <c r="E110" s="44"/>
      <c r="F110" s="43"/>
      <c r="G110" s="43"/>
      <c r="H110" s="32">
        <v>900000</v>
      </c>
      <c r="I110" s="44"/>
      <c r="J110" s="141"/>
      <c r="K110" s="28" t="s">
        <v>9</v>
      </c>
    </row>
    <row r="111" spans="1:256" ht="15" customHeight="1">
      <c r="A111" s="61" t="s">
        <v>309</v>
      </c>
      <c r="B111" s="29" t="s">
        <v>182</v>
      </c>
      <c r="C111" s="24" t="s">
        <v>160</v>
      </c>
      <c r="D111" s="140">
        <v>2641.7</v>
      </c>
      <c r="E111" s="44" t="s">
        <v>137</v>
      </c>
      <c r="F111" s="43"/>
      <c r="G111" s="43"/>
      <c r="H111" s="32">
        <v>540000</v>
      </c>
      <c r="I111" s="44"/>
      <c r="J111" s="141"/>
      <c r="K111" s="12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  <c r="HN111" s="139"/>
      <c r="HO111" s="139"/>
      <c r="HP111" s="139"/>
      <c r="HQ111" s="139"/>
      <c r="HR111" s="139"/>
      <c r="HS111" s="139"/>
      <c r="HT111" s="139"/>
      <c r="HU111" s="139"/>
      <c r="HV111" s="139"/>
      <c r="HW111" s="139"/>
      <c r="HX111" s="139"/>
      <c r="HY111" s="139"/>
      <c r="HZ111" s="139"/>
      <c r="IA111" s="139"/>
      <c r="IB111" s="139"/>
      <c r="IC111" s="139"/>
      <c r="ID111" s="139"/>
      <c r="IE111" s="139"/>
      <c r="IF111" s="139"/>
      <c r="IG111" s="139"/>
      <c r="IH111" s="139"/>
      <c r="II111" s="139"/>
      <c r="IJ111" s="139"/>
      <c r="IK111" s="139"/>
      <c r="IL111" s="139"/>
      <c r="IM111" s="139"/>
      <c r="IN111" s="139"/>
      <c r="IO111" s="139"/>
      <c r="IP111" s="139"/>
      <c r="IQ111" s="139"/>
      <c r="IR111" s="139"/>
      <c r="IS111" s="139"/>
      <c r="IT111" s="139"/>
      <c r="IU111" s="139"/>
      <c r="IV111" s="139"/>
    </row>
    <row r="112" spans="1:256" ht="15" customHeight="1">
      <c r="A112" s="61" t="s">
        <v>310</v>
      </c>
      <c r="B112" s="29" t="s">
        <v>183</v>
      </c>
      <c r="C112" s="24" t="s">
        <v>160</v>
      </c>
      <c r="D112" s="140"/>
      <c r="E112" s="44"/>
      <c r="F112" s="43"/>
      <c r="G112" s="43"/>
      <c r="H112" s="32">
        <v>86735.66</v>
      </c>
      <c r="I112" s="44"/>
      <c r="J112" s="141"/>
      <c r="K112" s="12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  <c r="HN112" s="139"/>
      <c r="HO112" s="139"/>
      <c r="HP112" s="139"/>
      <c r="HQ112" s="139"/>
      <c r="HR112" s="139"/>
      <c r="HS112" s="139"/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  <c r="II112" s="139"/>
      <c r="IJ112" s="139"/>
      <c r="IK112" s="139"/>
      <c r="IL112" s="139"/>
      <c r="IM112" s="139"/>
      <c r="IN112" s="139"/>
      <c r="IO112" s="139"/>
      <c r="IP112" s="139"/>
      <c r="IQ112" s="139"/>
      <c r="IR112" s="139"/>
      <c r="IS112" s="139"/>
      <c r="IT112" s="139"/>
      <c r="IU112" s="139"/>
      <c r="IV112" s="139"/>
    </row>
    <row r="113" spans="1:11" ht="14.25">
      <c r="A113" s="61" t="s">
        <v>311</v>
      </c>
      <c r="B113" s="29" t="s">
        <v>184</v>
      </c>
      <c r="C113" s="24" t="s">
        <v>46</v>
      </c>
      <c r="D113" s="140"/>
      <c r="E113" s="44"/>
      <c r="F113" s="43"/>
      <c r="G113" s="43"/>
      <c r="H113" s="32">
        <v>345590.38</v>
      </c>
      <c r="I113" s="44"/>
      <c r="J113" s="141"/>
      <c r="K113" s="129"/>
    </row>
    <row r="114" spans="1:11" ht="15" customHeight="1">
      <c r="A114" s="61" t="s">
        <v>312</v>
      </c>
      <c r="B114" s="29" t="s">
        <v>186</v>
      </c>
      <c r="C114" s="24" t="s">
        <v>48</v>
      </c>
      <c r="D114" s="140"/>
      <c r="E114" s="44"/>
      <c r="F114" s="43"/>
      <c r="G114" s="43"/>
      <c r="H114" s="32">
        <v>344709.66</v>
      </c>
      <c r="I114" s="44"/>
      <c r="J114" s="141"/>
      <c r="K114" s="129"/>
    </row>
    <row r="115" spans="1:11" ht="15" customHeight="1">
      <c r="A115" s="61" t="s">
        <v>313</v>
      </c>
      <c r="B115" s="29" t="s">
        <v>185</v>
      </c>
      <c r="C115" s="24" t="s">
        <v>49</v>
      </c>
      <c r="D115" s="140"/>
      <c r="E115" s="44"/>
      <c r="F115" s="43"/>
      <c r="G115" s="43"/>
      <c r="H115" s="32">
        <v>918792.6</v>
      </c>
      <c r="I115" s="44"/>
      <c r="J115" s="141"/>
      <c r="K115" s="129"/>
    </row>
    <row r="116" spans="1:11" ht="14.25">
      <c r="A116" s="61" t="s">
        <v>314</v>
      </c>
      <c r="B116" s="29" t="s">
        <v>187</v>
      </c>
      <c r="C116" s="24" t="s">
        <v>157</v>
      </c>
      <c r="D116" s="140"/>
      <c r="E116" s="44"/>
      <c r="F116" s="43"/>
      <c r="G116" s="43"/>
      <c r="H116" s="32">
        <v>163668.82</v>
      </c>
      <c r="I116" s="44"/>
      <c r="J116" s="141"/>
      <c r="K116" s="129"/>
    </row>
    <row r="117" spans="1:11" ht="14.25">
      <c r="A117" s="61" t="s">
        <v>315</v>
      </c>
      <c r="B117" s="29" t="s">
        <v>243</v>
      </c>
      <c r="C117" s="24" t="s">
        <v>129</v>
      </c>
      <c r="D117" s="140"/>
      <c r="E117" s="44"/>
      <c r="F117" s="43"/>
      <c r="G117" s="43"/>
      <c r="H117" s="32">
        <v>169442.88</v>
      </c>
      <c r="I117" s="44"/>
      <c r="J117" s="141"/>
      <c r="K117" s="129"/>
    </row>
    <row r="118" spans="1:11" ht="15">
      <c r="A118" s="61"/>
      <c r="B118" s="33" t="s">
        <v>61</v>
      </c>
      <c r="C118" s="24"/>
      <c r="D118" s="178"/>
      <c r="E118" s="178"/>
      <c r="F118" s="178"/>
      <c r="G118" s="113"/>
      <c r="H118" s="175">
        <f>SUM(H107:H117)</f>
        <v>4468940</v>
      </c>
      <c r="I118" s="114"/>
      <c r="J118" s="114"/>
      <c r="K118" s="35"/>
    </row>
    <row r="119" spans="1:11" ht="15.75" thickBot="1">
      <c r="A119" s="10"/>
      <c r="B119" s="27"/>
      <c r="C119" s="53"/>
      <c r="D119" s="53"/>
      <c r="E119" s="54"/>
      <c r="F119" s="138"/>
      <c r="G119" s="54"/>
      <c r="H119" s="55"/>
      <c r="I119" s="144"/>
      <c r="J119" s="144"/>
      <c r="K119" s="138"/>
    </row>
    <row r="120" spans="1:11" ht="16.5" thickBot="1">
      <c r="A120" s="275"/>
      <c r="B120" s="276" t="s">
        <v>399</v>
      </c>
      <c r="C120" s="269"/>
      <c r="D120" s="269"/>
      <c r="E120" s="270"/>
      <c r="F120" s="269"/>
      <c r="G120" s="270"/>
      <c r="H120" s="272">
        <f>H12+H21+H31+H47+H66+H80+H92+H118</f>
        <v>24779542.09</v>
      </c>
      <c r="I120" s="269"/>
      <c r="J120" s="269"/>
      <c r="K120" s="277"/>
    </row>
    <row r="121" spans="1:11" ht="31.5" customHeight="1">
      <c r="A121" s="390" t="s">
        <v>405</v>
      </c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</row>
    <row r="122" spans="5:7" ht="12">
      <c r="E122" s="3"/>
      <c r="G122" s="3"/>
    </row>
    <row r="123" spans="5:7" ht="12">
      <c r="E123" s="3"/>
      <c r="G123" s="3"/>
    </row>
    <row r="124" spans="5:7" ht="12">
      <c r="E124" s="3"/>
      <c r="G124" s="3"/>
    </row>
    <row r="125" spans="5:7" ht="12">
      <c r="E125" s="3"/>
      <c r="G125" s="3"/>
    </row>
    <row r="126" spans="5:7" ht="12">
      <c r="E126" s="3"/>
      <c r="G126" s="3"/>
    </row>
    <row r="127" spans="5:7" ht="12">
      <c r="E127" s="3"/>
      <c r="G127" s="3"/>
    </row>
    <row r="128" spans="5:7" ht="12">
      <c r="E128" s="3"/>
      <c r="G128" s="3"/>
    </row>
    <row r="129" spans="5:7" ht="12">
      <c r="E129" s="3"/>
      <c r="G129" s="3"/>
    </row>
    <row r="130" spans="5:7" ht="12">
      <c r="E130" s="3"/>
      <c r="G130" s="3"/>
    </row>
    <row r="131" spans="5:7" ht="12">
      <c r="E131" s="3"/>
      <c r="G131" s="3"/>
    </row>
    <row r="132" spans="5:7" ht="12">
      <c r="E132" s="3"/>
      <c r="G132" s="3"/>
    </row>
    <row r="133" spans="5:7" ht="12">
      <c r="E133" s="3"/>
      <c r="G133" s="3"/>
    </row>
    <row r="134" spans="5:7" ht="12">
      <c r="E134" s="3"/>
      <c r="G134" s="3"/>
    </row>
    <row r="135" spans="5:7" ht="12">
      <c r="E135" s="3"/>
      <c r="G135" s="3"/>
    </row>
    <row r="136" spans="5:7" ht="12">
      <c r="E136" s="3"/>
      <c r="G136" s="3"/>
    </row>
    <row r="137" spans="5:7" ht="12">
      <c r="E137" s="3"/>
      <c r="G137" s="3"/>
    </row>
    <row r="138" spans="5:7" ht="12">
      <c r="E138" s="3"/>
      <c r="G138" s="3"/>
    </row>
    <row r="139" spans="5:7" ht="12">
      <c r="E139" s="3"/>
      <c r="G139" s="3"/>
    </row>
    <row r="140" spans="5:7" ht="12">
      <c r="E140" s="3"/>
      <c r="G140" s="3"/>
    </row>
    <row r="141" spans="5:7" ht="12">
      <c r="E141" s="3"/>
      <c r="G141" s="3"/>
    </row>
    <row r="142" spans="5:7" ht="12">
      <c r="E142" s="3"/>
      <c r="G142" s="3"/>
    </row>
    <row r="143" spans="5:7" ht="12">
      <c r="E143" s="3"/>
      <c r="G143" s="3"/>
    </row>
    <row r="144" spans="5:7" ht="12">
      <c r="E144" s="3"/>
      <c r="G144" s="3"/>
    </row>
    <row r="145" spans="5:7" ht="12">
      <c r="E145" s="3"/>
      <c r="G145" s="3"/>
    </row>
    <row r="146" spans="5:7" ht="12">
      <c r="E146" s="3"/>
      <c r="G146" s="3"/>
    </row>
    <row r="147" spans="5:7" ht="12">
      <c r="E147" s="3"/>
      <c r="G147" s="3"/>
    </row>
    <row r="148" spans="5:7" ht="12">
      <c r="E148" s="3"/>
      <c r="G148" s="3"/>
    </row>
    <row r="149" spans="5:7" ht="12">
      <c r="E149" s="3"/>
      <c r="G149" s="3"/>
    </row>
    <row r="150" spans="5:7" ht="12">
      <c r="E150" s="3"/>
      <c r="G150" s="3"/>
    </row>
    <row r="151" spans="5:7" ht="12">
      <c r="E151" s="3"/>
      <c r="G151" s="3"/>
    </row>
    <row r="152" spans="5:7" ht="12">
      <c r="E152" s="3"/>
      <c r="G152" s="3"/>
    </row>
    <row r="153" spans="5:7" ht="12">
      <c r="E153" s="3"/>
      <c r="G153" s="3"/>
    </row>
    <row r="154" spans="5:7" ht="12">
      <c r="E154" s="3"/>
      <c r="G154" s="3"/>
    </row>
    <row r="155" spans="5:7" ht="12">
      <c r="E155" s="3"/>
      <c r="G155" s="3"/>
    </row>
    <row r="156" spans="5:7" ht="12">
      <c r="E156" s="3"/>
      <c r="G156" s="3"/>
    </row>
    <row r="157" spans="5:7" ht="12">
      <c r="E157" s="3"/>
      <c r="G157" s="3"/>
    </row>
    <row r="158" spans="5:7" ht="12">
      <c r="E158" s="3"/>
      <c r="G158" s="3"/>
    </row>
    <row r="159" spans="5:7" ht="12">
      <c r="E159" s="3"/>
      <c r="G159" s="3"/>
    </row>
    <row r="160" spans="5:7" ht="12">
      <c r="E160" s="3"/>
      <c r="G160" s="3"/>
    </row>
    <row r="161" spans="5:7" ht="12">
      <c r="E161" s="3"/>
      <c r="G161" s="3"/>
    </row>
    <row r="162" spans="5:7" ht="12">
      <c r="E162" s="3"/>
      <c r="G162" s="3"/>
    </row>
    <row r="163" spans="5:7" ht="12">
      <c r="E163" s="3"/>
      <c r="G163" s="3"/>
    </row>
    <row r="164" spans="5:7" ht="12">
      <c r="E164" s="3"/>
      <c r="G164" s="3"/>
    </row>
    <row r="165" spans="5:7" ht="12">
      <c r="E165" s="3"/>
      <c r="G165" s="3"/>
    </row>
    <row r="166" spans="5:7" ht="12">
      <c r="E166" s="3"/>
      <c r="G166" s="3"/>
    </row>
    <row r="167" spans="5:7" ht="12">
      <c r="E167" s="3"/>
      <c r="G167" s="3"/>
    </row>
    <row r="168" spans="5:7" ht="12">
      <c r="E168" s="3"/>
      <c r="G168" s="3"/>
    </row>
    <row r="169" spans="5:7" ht="12">
      <c r="E169" s="3"/>
      <c r="G169" s="3"/>
    </row>
    <row r="170" spans="5:7" ht="12">
      <c r="E170" s="3"/>
      <c r="G170" s="3"/>
    </row>
    <row r="171" spans="5:7" ht="12">
      <c r="E171" s="3"/>
      <c r="G171" s="3"/>
    </row>
    <row r="172" spans="5:7" ht="12">
      <c r="E172" s="3"/>
      <c r="G172" s="3"/>
    </row>
    <row r="173" spans="5:7" ht="12">
      <c r="E173" s="3"/>
      <c r="G173" s="3"/>
    </row>
    <row r="174" spans="5:7" ht="12">
      <c r="E174" s="3"/>
      <c r="G174" s="3"/>
    </row>
    <row r="175" spans="5:7" ht="12">
      <c r="E175" s="3"/>
      <c r="G175" s="3"/>
    </row>
    <row r="176" spans="5:7" ht="12">
      <c r="E176" s="3"/>
      <c r="G176" s="3"/>
    </row>
    <row r="177" spans="5:7" ht="12">
      <c r="E177" s="3"/>
      <c r="G177" s="3"/>
    </row>
    <row r="178" spans="5:7" ht="12">
      <c r="E178" s="3"/>
      <c r="G178" s="3"/>
    </row>
    <row r="179" spans="5:7" ht="12">
      <c r="E179" s="3"/>
      <c r="G179" s="3"/>
    </row>
    <row r="180" spans="5:7" ht="12">
      <c r="E180" s="3"/>
      <c r="G180" s="3"/>
    </row>
    <row r="181" spans="5:7" ht="12">
      <c r="E181" s="3"/>
      <c r="G181" s="3"/>
    </row>
    <row r="182" spans="5:7" ht="12">
      <c r="E182" s="3"/>
      <c r="G182" s="3"/>
    </row>
    <row r="183" spans="5:7" ht="12">
      <c r="E183" s="3"/>
      <c r="G183" s="3"/>
    </row>
    <row r="184" spans="5:7" ht="12">
      <c r="E184" s="3"/>
      <c r="G184" s="3"/>
    </row>
    <row r="185" spans="5:7" ht="12">
      <c r="E185" s="3"/>
      <c r="G185" s="3"/>
    </row>
    <row r="186" spans="5:7" ht="12">
      <c r="E186" s="3"/>
      <c r="G186" s="3"/>
    </row>
    <row r="187" spans="5:7" ht="12">
      <c r="E187" s="3"/>
      <c r="G187" s="3"/>
    </row>
    <row r="188" spans="5:7" ht="12">
      <c r="E188" s="3"/>
      <c r="G188" s="3"/>
    </row>
    <row r="189" spans="5:7" ht="12">
      <c r="E189" s="3"/>
      <c r="G189" s="3"/>
    </row>
    <row r="190" spans="5:7" ht="12">
      <c r="E190" s="3"/>
      <c r="G190" s="3"/>
    </row>
    <row r="191" spans="5:7" ht="12">
      <c r="E191" s="3"/>
      <c r="G191" s="3"/>
    </row>
    <row r="192" spans="5:7" ht="12">
      <c r="E192" s="3"/>
      <c r="G192" s="3"/>
    </row>
    <row r="193" spans="5:7" ht="12">
      <c r="E193" s="3"/>
      <c r="G193" s="3"/>
    </row>
    <row r="194" spans="5:7" ht="12">
      <c r="E194" s="3"/>
      <c r="G194" s="3"/>
    </row>
    <row r="195" spans="5:7" ht="12">
      <c r="E195" s="3"/>
      <c r="G195" s="3"/>
    </row>
    <row r="196" spans="5:7" ht="12">
      <c r="E196" s="3"/>
      <c r="G196" s="3"/>
    </row>
    <row r="197" spans="5:7" ht="12">
      <c r="E197" s="3"/>
      <c r="G197" s="3"/>
    </row>
    <row r="198" spans="5:7" ht="12">
      <c r="E198" s="3"/>
      <c r="G198" s="3"/>
    </row>
    <row r="199" spans="5:7" ht="12">
      <c r="E199" s="3"/>
      <c r="G199" s="3"/>
    </row>
    <row r="200" spans="5:7" ht="12">
      <c r="E200" s="3"/>
      <c r="G200" s="3"/>
    </row>
    <row r="201" spans="5:7" ht="12">
      <c r="E201" s="3"/>
      <c r="G201" s="3"/>
    </row>
    <row r="202" spans="5:7" ht="12">
      <c r="E202" s="3"/>
      <c r="G202" s="3"/>
    </row>
    <row r="203" spans="5:7" ht="12">
      <c r="E203" s="3"/>
      <c r="G203" s="3"/>
    </row>
    <row r="204" spans="5:7" ht="12">
      <c r="E204" s="3"/>
      <c r="G204" s="3"/>
    </row>
    <row r="205" spans="5:7" ht="12">
      <c r="E205" s="3"/>
      <c r="G205" s="3"/>
    </row>
    <row r="206" spans="5:7" ht="12">
      <c r="E206" s="3"/>
      <c r="G206" s="3"/>
    </row>
    <row r="207" spans="5:7" ht="12">
      <c r="E207" s="3"/>
      <c r="G207" s="3"/>
    </row>
    <row r="208" spans="5:7" ht="12">
      <c r="E208" s="3"/>
      <c r="G208" s="3"/>
    </row>
    <row r="209" spans="5:7" ht="12">
      <c r="E209" s="3"/>
      <c r="G209" s="3"/>
    </row>
    <row r="210" spans="5:7" ht="12">
      <c r="E210" s="3"/>
      <c r="G210" s="3"/>
    </row>
    <row r="211" spans="5:7" ht="12">
      <c r="E211" s="3"/>
      <c r="G211" s="3"/>
    </row>
    <row r="212" spans="5:7" ht="12">
      <c r="E212" s="3"/>
      <c r="G212" s="3"/>
    </row>
    <row r="213" spans="5:7" ht="12">
      <c r="E213" s="3"/>
      <c r="G213" s="3"/>
    </row>
    <row r="214" spans="5:7" ht="12">
      <c r="E214" s="3"/>
      <c r="G214" s="3"/>
    </row>
    <row r="215" spans="5:7" ht="12">
      <c r="E215" s="3"/>
      <c r="G215" s="3"/>
    </row>
    <row r="216" spans="5:7" ht="12">
      <c r="E216" s="3"/>
      <c r="G216" s="3"/>
    </row>
    <row r="217" spans="5:7" ht="12">
      <c r="E217" s="3"/>
      <c r="G217" s="3"/>
    </row>
    <row r="218" spans="5:7" ht="12">
      <c r="E218" s="3"/>
      <c r="G218" s="3"/>
    </row>
    <row r="219" spans="5:7" ht="12">
      <c r="E219" s="3"/>
      <c r="G219" s="3"/>
    </row>
    <row r="220" spans="5:7" ht="12">
      <c r="E220" s="3"/>
      <c r="G220" s="3"/>
    </row>
    <row r="221" spans="5:7" ht="12">
      <c r="E221" s="3"/>
      <c r="G221" s="3"/>
    </row>
    <row r="222" spans="5:7" ht="12">
      <c r="E222" s="3"/>
      <c r="G222" s="3"/>
    </row>
    <row r="223" spans="5:7" ht="12">
      <c r="E223" s="3"/>
      <c r="G223" s="3"/>
    </row>
    <row r="224" spans="5:7" ht="12">
      <c r="E224" s="3"/>
      <c r="G224" s="3"/>
    </row>
    <row r="225" spans="5:7" ht="12">
      <c r="E225" s="3"/>
      <c r="G225" s="3"/>
    </row>
    <row r="226" spans="5:7" ht="12">
      <c r="E226" s="3"/>
      <c r="G226" s="3"/>
    </row>
    <row r="227" spans="5:7" ht="12">
      <c r="E227" s="3"/>
      <c r="G227" s="3"/>
    </row>
    <row r="228" spans="5:7" ht="12">
      <c r="E228" s="3"/>
      <c r="G228" s="3"/>
    </row>
    <row r="229" spans="5:7" ht="12">
      <c r="E229" s="3"/>
      <c r="G229" s="3"/>
    </row>
    <row r="230" spans="5:7" ht="12">
      <c r="E230" s="3"/>
      <c r="G230" s="3"/>
    </row>
    <row r="231" spans="5:7" ht="12">
      <c r="E231" s="3"/>
      <c r="G231" s="3"/>
    </row>
    <row r="232" spans="5:7" ht="12">
      <c r="E232" s="3"/>
      <c r="G232" s="3"/>
    </row>
    <row r="233" spans="5:7" ht="12">
      <c r="E233" s="3"/>
      <c r="G233" s="3"/>
    </row>
    <row r="234" spans="5:7" ht="12">
      <c r="E234" s="3"/>
      <c r="G234" s="3"/>
    </row>
    <row r="235" spans="5:7" ht="12">
      <c r="E235" s="3"/>
      <c r="G235" s="3"/>
    </row>
    <row r="236" spans="5:7" ht="12">
      <c r="E236" s="3"/>
      <c r="G236" s="3"/>
    </row>
    <row r="237" spans="5:7" ht="12">
      <c r="E237" s="3"/>
      <c r="G237" s="3"/>
    </row>
    <row r="238" spans="5:7" ht="12">
      <c r="E238" s="3"/>
      <c r="G238" s="3"/>
    </row>
    <row r="239" spans="5:7" ht="12">
      <c r="E239" s="3"/>
      <c r="G239" s="3"/>
    </row>
    <row r="240" spans="5:7" ht="12">
      <c r="E240" s="3"/>
      <c r="G240" s="3"/>
    </row>
    <row r="241" spans="5:7" ht="12">
      <c r="E241" s="3"/>
      <c r="G241" s="3"/>
    </row>
    <row r="242" spans="5:7" ht="12">
      <c r="E242" s="3"/>
      <c r="G242" s="3"/>
    </row>
    <row r="243" spans="5:7" ht="12">
      <c r="E243" s="3"/>
      <c r="G243" s="3"/>
    </row>
    <row r="244" spans="5:7" ht="12">
      <c r="E244" s="3"/>
      <c r="G244" s="3"/>
    </row>
    <row r="245" spans="5:7" ht="12">
      <c r="E245" s="3"/>
      <c r="G245" s="3"/>
    </row>
    <row r="246" spans="5:7" ht="12">
      <c r="E246" s="3"/>
      <c r="G246" s="3"/>
    </row>
    <row r="247" spans="5:7" ht="12">
      <c r="E247" s="3"/>
      <c r="G247" s="3"/>
    </row>
    <row r="248" spans="5:7" ht="12">
      <c r="E248" s="3"/>
      <c r="G248" s="3"/>
    </row>
    <row r="249" spans="5:7" ht="12">
      <c r="E249" s="3"/>
      <c r="G249" s="3"/>
    </row>
    <row r="250" spans="5:7" ht="12">
      <c r="E250" s="3"/>
      <c r="G250" s="3"/>
    </row>
    <row r="251" spans="5:7" ht="12">
      <c r="E251" s="3"/>
      <c r="G251" s="3"/>
    </row>
    <row r="252" spans="5:7" ht="12">
      <c r="E252" s="3"/>
      <c r="G252" s="3"/>
    </row>
    <row r="253" spans="5:7" ht="12">
      <c r="E253" s="3"/>
      <c r="G253" s="3"/>
    </row>
    <row r="254" spans="5:7" ht="12">
      <c r="E254" s="3"/>
      <c r="G254" s="3"/>
    </row>
    <row r="255" spans="5:7" ht="12">
      <c r="E255" s="3"/>
      <c r="G255" s="3"/>
    </row>
    <row r="256" spans="5:7" ht="12">
      <c r="E256" s="3"/>
      <c r="G256" s="3"/>
    </row>
    <row r="257" spans="5:7" ht="12">
      <c r="E257" s="3"/>
      <c r="G257" s="3"/>
    </row>
    <row r="258" spans="5:7" ht="12">
      <c r="E258" s="3"/>
      <c r="G258" s="3"/>
    </row>
    <row r="259" spans="5:7" ht="12">
      <c r="E259" s="3"/>
      <c r="G259" s="3"/>
    </row>
    <row r="260" spans="5:7" ht="12">
      <c r="E260" s="3"/>
      <c r="G260" s="3"/>
    </row>
    <row r="261" spans="5:7" ht="12">
      <c r="E261" s="3"/>
      <c r="G261" s="3"/>
    </row>
    <row r="262" spans="5:7" ht="12">
      <c r="E262" s="3"/>
      <c r="G262" s="3"/>
    </row>
    <row r="263" spans="5:7" ht="12">
      <c r="E263" s="3"/>
      <c r="G263" s="3"/>
    </row>
    <row r="264" spans="5:7" ht="12">
      <c r="E264" s="3"/>
      <c r="G264" s="3"/>
    </row>
    <row r="265" spans="5:7" ht="12">
      <c r="E265" s="3"/>
      <c r="G265" s="3"/>
    </row>
    <row r="266" spans="5:7" ht="12">
      <c r="E266" s="3"/>
      <c r="G266" s="3"/>
    </row>
    <row r="267" spans="5:7" ht="12">
      <c r="E267" s="3"/>
      <c r="G267" s="3"/>
    </row>
    <row r="268" spans="5:7" ht="12">
      <c r="E268" s="3"/>
      <c r="G268" s="3"/>
    </row>
    <row r="269" spans="5:7" ht="12">
      <c r="E269" s="3"/>
      <c r="G269" s="3"/>
    </row>
    <row r="270" spans="5:7" ht="12">
      <c r="E270" s="3"/>
      <c r="G270" s="3"/>
    </row>
    <row r="271" spans="5:7" ht="12">
      <c r="E271" s="3"/>
      <c r="G271" s="3"/>
    </row>
    <row r="272" spans="5:7" ht="12">
      <c r="E272" s="3"/>
      <c r="G272" s="3"/>
    </row>
    <row r="273" spans="5:7" ht="12">
      <c r="E273" s="3"/>
      <c r="G273" s="3"/>
    </row>
    <row r="274" spans="5:7" ht="12">
      <c r="E274" s="3"/>
      <c r="G274" s="3"/>
    </row>
    <row r="275" spans="5:7" ht="12">
      <c r="E275" s="3"/>
      <c r="G275" s="3"/>
    </row>
    <row r="276" spans="5:7" ht="12">
      <c r="E276" s="3"/>
      <c r="G276" s="3"/>
    </row>
    <row r="277" spans="5:7" ht="12">
      <c r="E277" s="3"/>
      <c r="G277" s="3"/>
    </row>
    <row r="278" spans="5:7" ht="12">
      <c r="E278" s="3"/>
      <c r="G278" s="3"/>
    </row>
    <row r="279" spans="5:7" ht="12">
      <c r="E279" s="3"/>
      <c r="G279" s="3"/>
    </row>
    <row r="280" spans="5:7" ht="12">
      <c r="E280" s="3"/>
      <c r="G280" s="3"/>
    </row>
    <row r="281" spans="5:7" ht="12">
      <c r="E281" s="3"/>
      <c r="G281" s="3"/>
    </row>
    <row r="282" spans="5:7" ht="12">
      <c r="E282" s="3"/>
      <c r="G282" s="3"/>
    </row>
    <row r="283" spans="5:7" ht="12">
      <c r="E283" s="3"/>
      <c r="G283" s="3"/>
    </row>
    <row r="284" spans="5:7" ht="12">
      <c r="E284" s="3"/>
      <c r="G284" s="3"/>
    </row>
    <row r="285" spans="5:7" ht="12">
      <c r="E285" s="3"/>
      <c r="G285" s="3"/>
    </row>
    <row r="286" spans="5:7" ht="12">
      <c r="E286" s="3"/>
      <c r="G286" s="3"/>
    </row>
    <row r="287" spans="5:7" ht="12">
      <c r="E287" s="3"/>
      <c r="G287" s="3"/>
    </row>
    <row r="288" spans="5:7" ht="12">
      <c r="E288" s="3"/>
      <c r="G288" s="3"/>
    </row>
    <row r="289" spans="5:7" ht="12">
      <c r="E289" s="3"/>
      <c r="G289" s="3"/>
    </row>
    <row r="290" spans="5:7" ht="12">
      <c r="E290" s="3"/>
      <c r="G290" s="3"/>
    </row>
    <row r="291" spans="5:7" ht="12">
      <c r="E291" s="3"/>
      <c r="G291" s="3"/>
    </row>
    <row r="292" spans="5:7" ht="12">
      <c r="E292" s="3"/>
      <c r="G292" s="3"/>
    </row>
    <row r="293" spans="5:7" ht="12">
      <c r="E293" s="3"/>
      <c r="G293" s="3"/>
    </row>
    <row r="294" spans="5:7" ht="12">
      <c r="E294" s="3"/>
      <c r="G294" s="3"/>
    </row>
    <row r="295" spans="5:7" ht="12">
      <c r="E295" s="3"/>
      <c r="G295" s="3"/>
    </row>
    <row r="296" spans="5:7" ht="12">
      <c r="E296" s="3"/>
      <c r="G296" s="3"/>
    </row>
    <row r="297" spans="5:7" ht="12">
      <c r="E297" s="3"/>
      <c r="G297" s="3"/>
    </row>
    <row r="298" spans="5:7" ht="12">
      <c r="E298" s="3"/>
      <c r="G298" s="3"/>
    </row>
    <row r="299" spans="5:7" ht="12">
      <c r="E299" s="3"/>
      <c r="G299" s="3"/>
    </row>
    <row r="300" spans="5:7" ht="12">
      <c r="E300" s="3"/>
      <c r="G300" s="3"/>
    </row>
    <row r="301" spans="5:7" ht="12">
      <c r="E301" s="3"/>
      <c r="G301" s="3"/>
    </row>
    <row r="302" spans="5:7" ht="12">
      <c r="E302" s="3"/>
      <c r="G302" s="3"/>
    </row>
    <row r="303" spans="5:7" ht="12">
      <c r="E303" s="3"/>
      <c r="G303" s="3"/>
    </row>
    <row r="304" spans="5:7" ht="12">
      <c r="E304" s="3"/>
      <c r="G304" s="3"/>
    </row>
    <row r="305" spans="5:7" ht="12">
      <c r="E305" s="3"/>
      <c r="G305" s="3"/>
    </row>
    <row r="306" spans="5:7" ht="12">
      <c r="E306" s="3"/>
      <c r="G306" s="3"/>
    </row>
    <row r="307" spans="5:7" ht="12">
      <c r="E307" s="3"/>
      <c r="G307" s="3"/>
    </row>
    <row r="308" spans="5:7" ht="12">
      <c r="E308" s="3"/>
      <c r="G308" s="3"/>
    </row>
    <row r="309" spans="5:7" ht="12">
      <c r="E309" s="3"/>
      <c r="G309" s="3"/>
    </row>
    <row r="310" spans="5:7" ht="12">
      <c r="E310" s="3"/>
      <c r="G310" s="3"/>
    </row>
    <row r="311" spans="5:7" ht="12">
      <c r="E311" s="3"/>
      <c r="G311" s="3"/>
    </row>
    <row r="312" spans="5:7" ht="12">
      <c r="E312" s="3"/>
      <c r="G312" s="3"/>
    </row>
    <row r="313" spans="5:7" ht="12">
      <c r="E313" s="3"/>
      <c r="G313" s="3"/>
    </row>
    <row r="314" spans="5:7" ht="12">
      <c r="E314" s="3"/>
      <c r="G314" s="3"/>
    </row>
    <row r="315" spans="5:7" ht="12">
      <c r="E315" s="3"/>
      <c r="G315" s="3"/>
    </row>
    <row r="316" spans="5:7" ht="12">
      <c r="E316" s="3"/>
      <c r="G316" s="3"/>
    </row>
    <row r="317" spans="5:7" ht="12">
      <c r="E317" s="3"/>
      <c r="G317" s="3"/>
    </row>
    <row r="318" spans="5:7" ht="12">
      <c r="E318" s="3"/>
      <c r="G318" s="3"/>
    </row>
    <row r="319" spans="5:7" ht="12">
      <c r="E319" s="3"/>
      <c r="G319" s="3"/>
    </row>
    <row r="320" spans="5:7" ht="12">
      <c r="E320" s="3"/>
      <c r="G320" s="3"/>
    </row>
    <row r="321" spans="5:7" ht="12">
      <c r="E321" s="3"/>
      <c r="G321" s="3"/>
    </row>
    <row r="322" spans="5:7" ht="12">
      <c r="E322" s="3"/>
      <c r="G322" s="3"/>
    </row>
    <row r="323" spans="5:7" ht="12">
      <c r="E323" s="3"/>
      <c r="G323" s="3"/>
    </row>
    <row r="324" spans="5:7" ht="12">
      <c r="E324" s="3"/>
      <c r="G324" s="3"/>
    </row>
    <row r="325" spans="5:7" ht="12">
      <c r="E325" s="3"/>
      <c r="G325" s="3"/>
    </row>
    <row r="326" spans="5:7" ht="12">
      <c r="E326" s="3"/>
      <c r="G326" s="3"/>
    </row>
    <row r="327" spans="5:7" ht="12">
      <c r="E327" s="3"/>
      <c r="G327" s="3"/>
    </row>
    <row r="328" spans="5:7" ht="12">
      <c r="E328" s="3"/>
      <c r="G328" s="3"/>
    </row>
    <row r="329" spans="5:7" ht="12">
      <c r="E329" s="3"/>
      <c r="G329" s="3"/>
    </row>
    <row r="330" spans="5:7" ht="12">
      <c r="E330" s="3"/>
      <c r="G330" s="3"/>
    </row>
    <row r="331" spans="5:7" ht="12">
      <c r="E331" s="3"/>
      <c r="G331" s="3"/>
    </row>
    <row r="332" spans="5:7" ht="12">
      <c r="E332" s="3"/>
      <c r="G332" s="3"/>
    </row>
    <row r="333" spans="5:7" ht="12">
      <c r="E333" s="3"/>
      <c r="G333" s="3"/>
    </row>
    <row r="334" spans="5:7" ht="12">
      <c r="E334" s="3"/>
      <c r="G334" s="3"/>
    </row>
    <row r="335" spans="5:7" ht="12">
      <c r="E335" s="3"/>
      <c r="G335" s="3"/>
    </row>
    <row r="336" spans="5:7" ht="12">
      <c r="E336" s="3"/>
      <c r="G336" s="3"/>
    </row>
    <row r="337" spans="5:7" ht="12">
      <c r="E337" s="3"/>
      <c r="G337" s="3"/>
    </row>
    <row r="338" spans="5:7" ht="12">
      <c r="E338" s="3"/>
      <c r="G338" s="3"/>
    </row>
    <row r="339" spans="5:7" ht="12">
      <c r="E339" s="3"/>
      <c r="G339" s="3"/>
    </row>
    <row r="340" spans="5:7" ht="12">
      <c r="E340" s="3"/>
      <c r="G340" s="3"/>
    </row>
    <row r="341" spans="5:7" ht="12">
      <c r="E341" s="3"/>
      <c r="G341" s="3"/>
    </row>
    <row r="342" spans="5:7" ht="12">
      <c r="E342" s="3"/>
      <c r="G342" s="3"/>
    </row>
    <row r="343" spans="5:7" ht="12">
      <c r="E343" s="3"/>
      <c r="G343" s="3"/>
    </row>
    <row r="344" spans="5:7" ht="12">
      <c r="E344" s="3"/>
      <c r="G344" s="3"/>
    </row>
    <row r="345" spans="5:7" ht="12">
      <c r="E345" s="3"/>
      <c r="G345" s="3"/>
    </row>
    <row r="346" spans="5:7" ht="12">
      <c r="E346" s="3"/>
      <c r="G346" s="3"/>
    </row>
    <row r="347" spans="5:7" ht="12">
      <c r="E347" s="3"/>
      <c r="G347" s="3"/>
    </row>
    <row r="348" spans="5:7" ht="12">
      <c r="E348" s="3"/>
      <c r="G348" s="3"/>
    </row>
    <row r="349" spans="5:7" ht="12">
      <c r="E349" s="3"/>
      <c r="G349" s="3"/>
    </row>
    <row r="350" spans="5:7" ht="12">
      <c r="E350" s="3"/>
      <c r="G350" s="3"/>
    </row>
    <row r="351" spans="5:7" ht="12">
      <c r="E351" s="3"/>
      <c r="G351" s="3"/>
    </row>
    <row r="352" spans="5:7" ht="12">
      <c r="E352" s="3"/>
      <c r="G352" s="3"/>
    </row>
    <row r="353" spans="5:7" ht="12">
      <c r="E353" s="3"/>
      <c r="G353" s="3"/>
    </row>
    <row r="354" spans="5:7" ht="12">
      <c r="E354" s="3"/>
      <c r="G354" s="3"/>
    </row>
    <row r="355" spans="5:7" ht="12">
      <c r="E355" s="3"/>
      <c r="G355" s="3"/>
    </row>
    <row r="356" spans="5:7" ht="12">
      <c r="E356" s="3"/>
      <c r="G356" s="3"/>
    </row>
    <row r="357" spans="5:7" ht="12">
      <c r="E357" s="3"/>
      <c r="G357" s="3"/>
    </row>
    <row r="358" spans="5:7" ht="12">
      <c r="E358" s="3"/>
      <c r="G358" s="3"/>
    </row>
    <row r="359" spans="5:7" ht="12">
      <c r="E359" s="3"/>
      <c r="G359" s="3"/>
    </row>
    <row r="360" spans="5:7" ht="12">
      <c r="E360" s="3"/>
      <c r="G360" s="3"/>
    </row>
    <row r="361" spans="5:7" ht="12">
      <c r="E361" s="3"/>
      <c r="G361" s="3"/>
    </row>
    <row r="362" spans="5:7" ht="12">
      <c r="E362" s="3"/>
      <c r="G362" s="3"/>
    </row>
    <row r="363" spans="5:7" ht="12">
      <c r="E363" s="3"/>
      <c r="G363" s="3"/>
    </row>
    <row r="364" spans="5:7" ht="12">
      <c r="E364" s="3"/>
      <c r="G364" s="3"/>
    </row>
    <row r="365" spans="5:7" ht="12">
      <c r="E365" s="3"/>
      <c r="G365" s="3"/>
    </row>
    <row r="366" spans="5:7" ht="12">
      <c r="E366" s="3"/>
      <c r="G366" s="3"/>
    </row>
    <row r="367" spans="5:7" ht="12">
      <c r="E367" s="3"/>
      <c r="G367" s="3"/>
    </row>
    <row r="368" spans="5:7" ht="12">
      <c r="E368" s="3"/>
      <c r="G368" s="3"/>
    </row>
    <row r="369" spans="5:7" ht="12">
      <c r="E369" s="3"/>
      <c r="G369" s="3"/>
    </row>
    <row r="370" spans="5:7" ht="12">
      <c r="E370" s="3"/>
      <c r="G370" s="3"/>
    </row>
    <row r="371" spans="5:7" ht="12">
      <c r="E371" s="3"/>
      <c r="G371" s="3"/>
    </row>
    <row r="372" spans="5:7" ht="12">
      <c r="E372" s="3"/>
      <c r="G372" s="3"/>
    </row>
    <row r="373" spans="5:7" ht="12">
      <c r="E373" s="3"/>
      <c r="G373" s="3"/>
    </row>
    <row r="374" spans="5:7" ht="12">
      <c r="E374" s="3"/>
      <c r="G374" s="3"/>
    </row>
    <row r="375" spans="5:7" ht="12">
      <c r="E375" s="3"/>
      <c r="G375" s="3"/>
    </row>
    <row r="376" spans="5:7" ht="12">
      <c r="E376" s="3"/>
      <c r="G376" s="3"/>
    </row>
    <row r="377" spans="5:7" ht="12">
      <c r="E377" s="3"/>
      <c r="G377" s="3"/>
    </row>
    <row r="378" spans="5:7" ht="12">
      <c r="E378" s="3"/>
      <c r="G378" s="3"/>
    </row>
    <row r="379" spans="5:7" ht="12">
      <c r="E379" s="3"/>
      <c r="G379" s="3"/>
    </row>
    <row r="380" spans="5:7" ht="12">
      <c r="E380" s="3"/>
      <c r="G380" s="3"/>
    </row>
    <row r="381" spans="5:7" ht="12">
      <c r="E381" s="3"/>
      <c r="G381" s="3"/>
    </row>
    <row r="382" spans="5:7" ht="12">
      <c r="E382" s="3"/>
      <c r="G382" s="3"/>
    </row>
    <row r="383" spans="5:7" ht="12">
      <c r="E383" s="3"/>
      <c r="G383" s="3"/>
    </row>
    <row r="384" spans="5:7" ht="12">
      <c r="E384" s="3"/>
      <c r="G384" s="3"/>
    </row>
    <row r="385" spans="5:7" ht="12">
      <c r="E385" s="3"/>
      <c r="G385" s="3"/>
    </row>
    <row r="386" spans="5:7" ht="12">
      <c r="E386" s="3"/>
      <c r="G386" s="3"/>
    </row>
    <row r="387" spans="5:7" ht="12">
      <c r="E387" s="3"/>
      <c r="G387" s="3"/>
    </row>
    <row r="388" spans="5:7" ht="12">
      <c r="E388" s="3"/>
      <c r="G388" s="3"/>
    </row>
    <row r="389" spans="5:7" ht="12">
      <c r="E389" s="3"/>
      <c r="G389" s="3"/>
    </row>
    <row r="390" spans="5:7" ht="12">
      <c r="E390" s="3"/>
      <c r="G390" s="3"/>
    </row>
    <row r="391" spans="5:7" ht="12">
      <c r="E391" s="3"/>
      <c r="G391" s="3"/>
    </row>
    <row r="392" spans="5:7" ht="12">
      <c r="E392" s="3"/>
      <c r="G392" s="3"/>
    </row>
  </sheetData>
  <sheetProtection/>
  <mergeCells count="69">
    <mergeCell ref="A121:K121"/>
    <mergeCell ref="J2:J3"/>
    <mergeCell ref="K2:K3"/>
    <mergeCell ref="J102:J103"/>
    <mergeCell ref="K102:K103"/>
    <mergeCell ref="A1:K1"/>
    <mergeCell ref="A2:A3"/>
    <mergeCell ref="B2:B3"/>
    <mergeCell ref="C2:C3"/>
    <mergeCell ref="D2:D3"/>
    <mergeCell ref="F2:F3"/>
    <mergeCell ref="H2:H3"/>
    <mergeCell ref="I2:I3"/>
    <mergeCell ref="J36:J37"/>
    <mergeCell ref="K36:K37"/>
    <mergeCell ref="A101:K101"/>
    <mergeCell ref="I36:I37"/>
    <mergeCell ref="J85:J86"/>
    <mergeCell ref="K85:K86"/>
    <mergeCell ref="H85:H86"/>
    <mergeCell ref="A102:A103"/>
    <mergeCell ref="B102:B103"/>
    <mergeCell ref="C102:C103"/>
    <mergeCell ref="D102:D103"/>
    <mergeCell ref="F102:F103"/>
    <mergeCell ref="H102:H103"/>
    <mergeCell ref="I102:I103"/>
    <mergeCell ref="J105:J106"/>
    <mergeCell ref="K105:K106"/>
    <mergeCell ref="A35:K35"/>
    <mergeCell ref="A36:A37"/>
    <mergeCell ref="B36:B37"/>
    <mergeCell ref="C36:C37"/>
    <mergeCell ref="D36:D37"/>
    <mergeCell ref="F36:F37"/>
    <mergeCell ref="H36:H37"/>
    <mergeCell ref="A105:A106"/>
    <mergeCell ref="B105:B106"/>
    <mergeCell ref="C105:C106"/>
    <mergeCell ref="D105:D106"/>
    <mergeCell ref="E105:E106"/>
    <mergeCell ref="F105:F106"/>
    <mergeCell ref="H105:H106"/>
    <mergeCell ref="I105:I106"/>
    <mergeCell ref="I70:I71"/>
    <mergeCell ref="J70:J71"/>
    <mergeCell ref="K70:K71"/>
    <mergeCell ref="A85:A86"/>
    <mergeCell ref="B85:B86"/>
    <mergeCell ref="C85:C86"/>
    <mergeCell ref="D85:D86"/>
    <mergeCell ref="F85:F86"/>
    <mergeCell ref="I85:I86"/>
    <mergeCell ref="I52:I53"/>
    <mergeCell ref="J52:J53"/>
    <mergeCell ref="K52:K53"/>
    <mergeCell ref="A69:K69"/>
    <mergeCell ref="A70:A71"/>
    <mergeCell ref="B70:B71"/>
    <mergeCell ref="C70:C71"/>
    <mergeCell ref="D70:D71"/>
    <mergeCell ref="F70:F71"/>
    <mergeCell ref="H70:H71"/>
    <mergeCell ref="A52:A53"/>
    <mergeCell ref="B52:B53"/>
    <mergeCell ref="C52:C53"/>
    <mergeCell ref="D52:D53"/>
    <mergeCell ref="F52:F53"/>
    <mergeCell ref="H52:H53"/>
  </mergeCells>
  <printOptions/>
  <pageMargins left="0.5118110236220472" right="0.26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zoomScale="85" zoomScaleNormal="85" zoomScalePageLayoutView="0" workbookViewId="0" topLeftCell="A16">
      <selection activeCell="A1" sqref="A1:IV64"/>
    </sheetView>
  </sheetViews>
  <sheetFormatPr defaultColWidth="9.140625" defaultRowHeight="12.75"/>
  <cols>
    <col min="1" max="1" width="6.421875" style="4" customWidth="1"/>
    <col min="2" max="2" width="54.00390625" style="2" customWidth="1"/>
    <col min="3" max="3" width="11.00390625" style="2" customWidth="1"/>
    <col min="4" max="4" width="13.7109375" style="2" customWidth="1"/>
    <col min="5" max="5" width="18.140625" style="2" hidden="1" customWidth="1"/>
    <col min="6" max="6" width="9.28125" style="2" customWidth="1"/>
    <col min="7" max="7" width="9.57421875" style="2" hidden="1" customWidth="1"/>
    <col min="8" max="8" width="13.421875" style="25" customWidth="1"/>
    <col min="9" max="9" width="11.00390625" style="2" customWidth="1"/>
    <col min="10" max="10" width="11.421875" style="2" customWidth="1"/>
    <col min="11" max="11" width="14.57421875" style="2" customWidth="1"/>
    <col min="12" max="14" width="9.140625" style="2" customWidth="1"/>
    <col min="15" max="15" width="11.28125" style="2" bestFit="1" customWidth="1"/>
    <col min="16" max="16384" width="9.140625" style="2" customWidth="1"/>
  </cols>
  <sheetData>
    <row r="1" ht="15.75" customHeight="1">
      <c r="B1" s="145" t="s">
        <v>370</v>
      </c>
    </row>
    <row r="2" ht="15.75" customHeight="1">
      <c r="B2" s="145"/>
    </row>
    <row r="3" spans="2:10" ht="15" customHeight="1">
      <c r="B3" s="105" t="s">
        <v>124</v>
      </c>
      <c r="C3" s="396" t="s">
        <v>115</v>
      </c>
      <c r="D3" s="396"/>
      <c r="E3" s="3"/>
      <c r="F3" s="105" t="s">
        <v>123</v>
      </c>
      <c r="G3" s="106"/>
      <c r="H3" s="141"/>
      <c r="I3" s="391" t="s">
        <v>112</v>
      </c>
      <c r="J3" s="392"/>
    </row>
    <row r="4" spans="2:10" ht="15" customHeight="1">
      <c r="B4" s="62" t="s">
        <v>88</v>
      </c>
      <c r="C4" s="393">
        <v>951800</v>
      </c>
      <c r="D4" s="393"/>
      <c r="E4" s="3"/>
      <c r="F4" s="397">
        <f>H26+H54</f>
        <v>978198.02</v>
      </c>
      <c r="G4" s="397"/>
      <c r="H4" s="397"/>
      <c r="I4" s="394">
        <f aca="true" t="shared" si="0" ref="I4:I10">C4+F4</f>
        <v>1929998.02</v>
      </c>
      <c r="J4" s="395"/>
    </row>
    <row r="5" spans="2:10" ht="15" customHeight="1">
      <c r="B5" s="43" t="s">
        <v>87</v>
      </c>
      <c r="C5" s="393"/>
      <c r="D5" s="393"/>
      <c r="E5" s="3"/>
      <c r="F5" s="397">
        <f>H31</f>
        <v>823289.24</v>
      </c>
      <c r="G5" s="397"/>
      <c r="H5" s="397" t="e">
        <f>SUM(#REF!)</f>
        <v>#REF!</v>
      </c>
      <c r="I5" s="394">
        <f t="shared" si="0"/>
        <v>823289.24</v>
      </c>
      <c r="J5" s="395"/>
    </row>
    <row r="6" spans="2:10" ht="15" customHeight="1">
      <c r="B6" s="43" t="s">
        <v>113</v>
      </c>
      <c r="C6" s="393"/>
      <c r="D6" s="393"/>
      <c r="E6" s="3"/>
      <c r="F6" s="397">
        <f>H39</f>
        <v>50377.049999999996</v>
      </c>
      <c r="G6" s="397"/>
      <c r="H6" s="397" t="e">
        <f>SUM(#REF!)</f>
        <v>#REF!</v>
      </c>
      <c r="I6" s="394">
        <f t="shared" si="0"/>
        <v>50377.049999999996</v>
      </c>
      <c r="J6" s="395"/>
    </row>
    <row r="7" spans="2:10" ht="15" customHeight="1">
      <c r="B7" s="43" t="s">
        <v>114</v>
      </c>
      <c r="C7" s="393">
        <f>H15</f>
        <v>1450495</v>
      </c>
      <c r="D7" s="393"/>
      <c r="E7" s="3"/>
      <c r="F7" s="397">
        <f>H19</f>
        <v>50054.02</v>
      </c>
      <c r="G7" s="397"/>
      <c r="H7" s="397" t="e">
        <f>SUM(#REF!)</f>
        <v>#REF!</v>
      </c>
      <c r="I7" s="394">
        <f t="shared" si="0"/>
        <v>1500549.02</v>
      </c>
      <c r="J7" s="395"/>
    </row>
    <row r="8" spans="2:10" ht="15" customHeight="1">
      <c r="B8" s="43" t="s">
        <v>89</v>
      </c>
      <c r="C8" s="393">
        <f>H57+H63</f>
        <v>1445600</v>
      </c>
      <c r="D8" s="393"/>
      <c r="E8" s="3"/>
      <c r="F8" s="397">
        <f>H36+H60</f>
        <v>121155.48</v>
      </c>
      <c r="G8" s="397"/>
      <c r="H8" s="397" t="e">
        <f>SUM(#REF!)</f>
        <v>#REF!</v>
      </c>
      <c r="I8" s="394">
        <f t="shared" si="0"/>
        <v>1566755.48</v>
      </c>
      <c r="J8" s="395"/>
    </row>
    <row r="9" spans="2:10" ht="15" customHeight="1">
      <c r="B9" s="43" t="s">
        <v>125</v>
      </c>
      <c r="C9" s="393"/>
      <c r="D9" s="393"/>
      <c r="E9" s="3"/>
      <c r="F9" s="397">
        <f>H33</f>
        <v>19600</v>
      </c>
      <c r="G9" s="397"/>
      <c r="H9" s="397" t="e">
        <f>SUM(#REF!)</f>
        <v>#REF!</v>
      </c>
      <c r="I9" s="394">
        <f t="shared" si="0"/>
        <v>19600</v>
      </c>
      <c r="J9" s="395"/>
    </row>
    <row r="10" spans="2:10" ht="15" customHeight="1">
      <c r="B10" s="43"/>
      <c r="C10" s="393">
        <f>SUM(C4:C8)</f>
        <v>3847895</v>
      </c>
      <c r="D10" s="393"/>
      <c r="E10" s="3"/>
      <c r="F10" s="397">
        <f>SUM(F4:F9)</f>
        <v>2042673.81</v>
      </c>
      <c r="G10" s="397"/>
      <c r="H10" s="397" t="e">
        <f>SUM(H4:H9)</f>
        <v>#REF!</v>
      </c>
      <c r="I10" s="394">
        <f t="shared" si="0"/>
        <v>5890568.8100000005</v>
      </c>
      <c r="J10" s="395"/>
    </row>
    <row r="11" ht="15" customHeight="1"/>
    <row r="12" spans="1:11" ht="13.5" customHeight="1">
      <c r="A12" s="382" t="s">
        <v>1</v>
      </c>
      <c r="B12" s="379" t="s">
        <v>24</v>
      </c>
      <c r="C12" s="379" t="s">
        <v>358</v>
      </c>
      <c r="D12" s="379" t="s">
        <v>236</v>
      </c>
      <c r="E12" s="129" t="s">
        <v>13</v>
      </c>
      <c r="F12" s="379" t="s">
        <v>237</v>
      </c>
      <c r="G12" s="261" t="s">
        <v>11</v>
      </c>
      <c r="H12" s="385" t="s">
        <v>57</v>
      </c>
      <c r="I12" s="379" t="s">
        <v>12</v>
      </c>
      <c r="J12" s="386" t="s">
        <v>50</v>
      </c>
      <c r="K12" s="382" t="s">
        <v>28</v>
      </c>
    </row>
    <row r="13" spans="1:11" ht="10.5" customHeight="1">
      <c r="A13" s="382"/>
      <c r="B13" s="379"/>
      <c r="C13" s="379"/>
      <c r="D13" s="379"/>
      <c r="E13" s="129"/>
      <c r="F13" s="379"/>
      <c r="G13" s="261"/>
      <c r="H13" s="385"/>
      <c r="I13" s="379"/>
      <c r="J13" s="386"/>
      <c r="K13" s="382"/>
    </row>
    <row r="14" spans="1:2" ht="15.75">
      <c r="A14" s="295">
        <v>6</v>
      </c>
      <c r="B14" s="16" t="s">
        <v>111</v>
      </c>
    </row>
    <row r="15" spans="1:11" s="15" customFormat="1" ht="40.5" customHeight="1">
      <c r="A15" s="296" t="s">
        <v>164</v>
      </c>
      <c r="B15" s="243" t="s">
        <v>86</v>
      </c>
      <c r="C15" s="244" t="s">
        <v>48</v>
      </c>
      <c r="D15" s="24">
        <v>1719.15</v>
      </c>
      <c r="E15" s="30"/>
      <c r="F15" s="28"/>
      <c r="G15" s="31"/>
      <c r="H15" s="67">
        <v>1450495</v>
      </c>
      <c r="I15" s="28" t="s">
        <v>100</v>
      </c>
      <c r="J15" s="28" t="s">
        <v>101</v>
      </c>
      <c r="K15" s="82" t="s">
        <v>9</v>
      </c>
    </row>
    <row r="16" spans="1:11" s="15" customFormat="1" ht="15" thickBot="1">
      <c r="A16" s="115"/>
      <c r="B16" s="245" t="s">
        <v>94</v>
      </c>
      <c r="C16" s="80"/>
      <c r="D16" s="283"/>
      <c r="E16" s="284"/>
      <c r="F16" s="285"/>
      <c r="G16" s="286"/>
      <c r="H16" s="287">
        <v>1450495</v>
      </c>
      <c r="I16" s="288"/>
      <c r="J16" s="285"/>
      <c r="K16" s="116"/>
    </row>
    <row r="17" spans="1:11" s="15" customFormat="1" ht="27.75" customHeight="1">
      <c r="A17" s="74" t="s">
        <v>166</v>
      </c>
      <c r="B17" s="243" t="s">
        <v>316</v>
      </c>
      <c r="C17" s="244" t="s">
        <v>48</v>
      </c>
      <c r="D17" s="24"/>
      <c r="E17" s="75"/>
      <c r="F17" s="74"/>
      <c r="G17" s="76"/>
      <c r="H17" s="77">
        <v>41794.02</v>
      </c>
      <c r="I17" s="78"/>
      <c r="J17" s="119"/>
      <c r="K17" s="79"/>
    </row>
    <row r="18" spans="1:11" s="15" customFormat="1" ht="42.75">
      <c r="A18" s="61" t="s">
        <v>169</v>
      </c>
      <c r="B18" s="243" t="s">
        <v>322</v>
      </c>
      <c r="C18" s="244" t="s">
        <v>48</v>
      </c>
      <c r="D18" s="24"/>
      <c r="E18" s="64"/>
      <c r="F18" s="61"/>
      <c r="G18" s="65"/>
      <c r="H18" s="67">
        <v>8260</v>
      </c>
      <c r="I18" s="68"/>
      <c r="J18" s="83"/>
      <c r="K18" s="66"/>
    </row>
    <row r="19" spans="1:11" s="15" customFormat="1" ht="15" thickBot="1">
      <c r="A19" s="69"/>
      <c r="B19" s="245" t="s">
        <v>328</v>
      </c>
      <c r="C19" s="246"/>
      <c r="D19" s="245"/>
      <c r="E19" s="245"/>
      <c r="F19" s="245"/>
      <c r="G19" s="70"/>
      <c r="H19" s="71">
        <f>SUM(H17:H18)</f>
        <v>50054.02</v>
      </c>
      <c r="I19" s="71"/>
      <c r="J19" s="121"/>
      <c r="K19" s="72"/>
    </row>
    <row r="20" spans="1:11" s="15" customFormat="1" ht="27" customHeight="1">
      <c r="A20" s="97" t="s">
        <v>173</v>
      </c>
      <c r="B20" s="243" t="s">
        <v>317</v>
      </c>
      <c r="C20" s="57" t="s">
        <v>46</v>
      </c>
      <c r="D20" s="24"/>
      <c r="E20" s="75"/>
      <c r="F20" s="74"/>
      <c r="G20" s="76"/>
      <c r="H20" s="67">
        <v>158089.73</v>
      </c>
      <c r="I20" s="78"/>
      <c r="J20" s="74"/>
      <c r="K20" s="98"/>
    </row>
    <row r="21" spans="1:11" s="15" customFormat="1" ht="28.5">
      <c r="A21" s="61" t="s">
        <v>174</v>
      </c>
      <c r="B21" s="243" t="s">
        <v>323</v>
      </c>
      <c r="C21" s="24" t="s">
        <v>46</v>
      </c>
      <c r="D21" s="24"/>
      <c r="E21" s="64"/>
      <c r="F21" s="61"/>
      <c r="G21" s="65"/>
      <c r="H21" s="67">
        <v>327847.34</v>
      </c>
      <c r="I21" s="68"/>
      <c r="J21" s="83"/>
      <c r="K21" s="66"/>
    </row>
    <row r="22" spans="1:11" s="15" customFormat="1" ht="42.75">
      <c r="A22" s="61" t="s">
        <v>298</v>
      </c>
      <c r="B22" s="243" t="s">
        <v>318</v>
      </c>
      <c r="C22" s="24" t="s">
        <v>46</v>
      </c>
      <c r="D22" s="24"/>
      <c r="E22" s="64"/>
      <c r="F22" s="61"/>
      <c r="G22" s="65"/>
      <c r="H22" s="67">
        <v>3996</v>
      </c>
      <c r="I22" s="68"/>
      <c r="J22" s="83"/>
      <c r="K22" s="66"/>
    </row>
    <row r="23" spans="1:11" s="15" customFormat="1" ht="28.5">
      <c r="A23" s="61" t="s">
        <v>299</v>
      </c>
      <c r="B23" s="243" t="s">
        <v>324</v>
      </c>
      <c r="C23" s="24" t="s">
        <v>46</v>
      </c>
      <c r="D23" s="24"/>
      <c r="E23" s="64"/>
      <c r="F23" s="61"/>
      <c r="G23" s="65"/>
      <c r="H23" s="67">
        <v>242567.5</v>
      </c>
      <c r="I23" s="68"/>
      <c r="J23" s="83"/>
      <c r="K23" s="66"/>
    </row>
    <row r="24" spans="1:11" s="15" customFormat="1" ht="14.25">
      <c r="A24" s="61"/>
      <c r="B24" s="248" t="s">
        <v>118</v>
      </c>
      <c r="C24" s="247"/>
      <c r="D24" s="247"/>
      <c r="E24" s="247"/>
      <c r="F24" s="247"/>
      <c r="G24" s="113"/>
      <c r="H24" s="67">
        <f>SUM(H20:H23)</f>
        <v>732500.5700000001</v>
      </c>
      <c r="I24" s="114"/>
      <c r="J24" s="114"/>
      <c r="K24" s="66"/>
    </row>
    <row r="25" spans="1:11" s="15" customFormat="1" ht="15">
      <c r="A25" s="107" t="s">
        <v>359</v>
      </c>
      <c r="B25" s="118" t="s">
        <v>117</v>
      </c>
      <c r="C25" s="24" t="s">
        <v>46</v>
      </c>
      <c r="D25" s="178"/>
      <c r="E25" s="178"/>
      <c r="F25" s="178"/>
      <c r="G25" s="113"/>
      <c r="H25" s="67">
        <v>55697.45</v>
      </c>
      <c r="I25" s="110"/>
      <c r="J25" s="110"/>
      <c r="K25" s="111"/>
    </row>
    <row r="26" spans="1:11" s="15" customFormat="1" ht="15" thickBot="1">
      <c r="A26" s="69"/>
      <c r="B26" s="245" t="s">
        <v>329</v>
      </c>
      <c r="C26" s="246"/>
      <c r="D26" s="245"/>
      <c r="E26" s="245"/>
      <c r="F26" s="245"/>
      <c r="G26" s="70"/>
      <c r="H26" s="71">
        <f>H24+H25</f>
        <v>788198.02</v>
      </c>
      <c r="I26" s="71"/>
      <c r="J26" s="121"/>
      <c r="K26" s="72"/>
    </row>
    <row r="27" spans="1:11" s="15" customFormat="1" ht="26.25" customHeight="1">
      <c r="A27" s="97" t="s">
        <v>360</v>
      </c>
      <c r="B27" s="243" t="s">
        <v>326</v>
      </c>
      <c r="C27" s="24" t="s">
        <v>49</v>
      </c>
      <c r="D27" s="57"/>
      <c r="E27" s="75"/>
      <c r="F27" s="74"/>
      <c r="G27" s="76"/>
      <c r="H27" s="77">
        <v>34024.49</v>
      </c>
      <c r="I27" s="78"/>
      <c r="J27" s="78"/>
      <c r="K27" s="79"/>
    </row>
    <row r="28" spans="1:11" s="15" customFormat="1" ht="42.75">
      <c r="A28" s="87" t="s">
        <v>361</v>
      </c>
      <c r="B28" s="243" t="s">
        <v>325</v>
      </c>
      <c r="C28" s="24" t="s">
        <v>49</v>
      </c>
      <c r="D28" s="24"/>
      <c r="E28" s="64"/>
      <c r="F28" s="61"/>
      <c r="G28" s="65"/>
      <c r="H28" s="67">
        <v>649661.35</v>
      </c>
      <c r="I28" s="68"/>
      <c r="J28" s="68"/>
      <c r="K28" s="66"/>
    </row>
    <row r="29" spans="1:11" s="15" customFormat="1" ht="14.25">
      <c r="A29" s="61"/>
      <c r="B29" s="248" t="s">
        <v>120</v>
      </c>
      <c r="C29" s="247"/>
      <c r="D29" s="247"/>
      <c r="E29" s="247"/>
      <c r="F29" s="247"/>
      <c r="G29" s="113"/>
      <c r="H29" s="67">
        <f>SUM(H27:H28)</f>
        <v>683685.84</v>
      </c>
      <c r="I29" s="114"/>
      <c r="J29" s="114"/>
      <c r="K29" s="66"/>
    </row>
    <row r="30" spans="1:11" s="15" customFormat="1" ht="15">
      <c r="A30" s="107" t="s">
        <v>362</v>
      </c>
      <c r="B30" s="118" t="s">
        <v>117</v>
      </c>
      <c r="C30" s="24" t="s">
        <v>49</v>
      </c>
      <c r="D30" s="178" t="s">
        <v>327</v>
      </c>
      <c r="E30" s="108"/>
      <c r="F30" s="247"/>
      <c r="G30" s="109"/>
      <c r="H30" s="112">
        <v>139603.4</v>
      </c>
      <c r="I30" s="110"/>
      <c r="J30" s="110"/>
      <c r="K30" s="111"/>
    </row>
    <row r="31" spans="1:11" s="15" customFormat="1" ht="15" thickBot="1">
      <c r="A31" s="69"/>
      <c r="B31" s="245" t="s">
        <v>119</v>
      </c>
      <c r="C31" s="246"/>
      <c r="D31" s="245"/>
      <c r="E31" s="245"/>
      <c r="F31" s="245"/>
      <c r="G31" s="70"/>
      <c r="H31" s="71">
        <f>SUM(H29:H30)</f>
        <v>823289.24</v>
      </c>
      <c r="I31" s="71"/>
      <c r="J31" s="121"/>
      <c r="K31" s="72"/>
    </row>
    <row r="32" spans="1:11" s="15" customFormat="1" ht="15">
      <c r="A32" s="107" t="s">
        <v>363</v>
      </c>
      <c r="B32" s="118" t="s">
        <v>117</v>
      </c>
      <c r="C32" s="24" t="s">
        <v>129</v>
      </c>
      <c r="D32" s="117"/>
      <c r="E32" s="117"/>
      <c r="F32" s="117"/>
      <c r="G32" s="109"/>
      <c r="H32" s="112">
        <v>19600</v>
      </c>
      <c r="I32" s="110"/>
      <c r="J32" s="110"/>
      <c r="K32" s="111"/>
    </row>
    <row r="33" spans="1:11" s="15" customFormat="1" ht="29.25" thickBot="1">
      <c r="A33" s="69"/>
      <c r="B33" s="245" t="s">
        <v>330</v>
      </c>
      <c r="C33" s="246"/>
      <c r="D33" s="245"/>
      <c r="E33" s="245"/>
      <c r="F33" s="245"/>
      <c r="G33" s="70"/>
      <c r="H33" s="71">
        <f>H32</f>
        <v>19600</v>
      </c>
      <c r="I33" s="71"/>
      <c r="J33" s="121"/>
      <c r="K33" s="72"/>
    </row>
    <row r="34" spans="1:11" s="15" customFormat="1" ht="28.5">
      <c r="A34" s="97" t="s">
        <v>364</v>
      </c>
      <c r="B34" s="243" t="s">
        <v>319</v>
      </c>
      <c r="C34" s="24" t="s">
        <v>157</v>
      </c>
      <c r="D34" s="57"/>
      <c r="E34" s="75"/>
      <c r="F34" s="74"/>
      <c r="G34" s="76"/>
      <c r="H34" s="77">
        <v>33125.71</v>
      </c>
      <c r="I34" s="78"/>
      <c r="J34" s="78"/>
      <c r="K34" s="79"/>
    </row>
    <row r="35" spans="1:11" s="15" customFormat="1" ht="42" customHeight="1">
      <c r="A35" s="87" t="s">
        <v>365</v>
      </c>
      <c r="B35" s="243" t="s">
        <v>320</v>
      </c>
      <c r="C35" s="24" t="s">
        <v>157</v>
      </c>
      <c r="D35" s="24"/>
      <c r="E35" s="64"/>
      <c r="F35" s="61"/>
      <c r="G35" s="65"/>
      <c r="H35" s="67">
        <v>14909.77</v>
      </c>
      <c r="I35" s="68"/>
      <c r="J35" s="68"/>
      <c r="K35" s="66"/>
    </row>
    <row r="36" spans="1:11" s="15" customFormat="1" ht="15" thickBot="1">
      <c r="A36" s="69"/>
      <c r="B36" s="245" t="s">
        <v>121</v>
      </c>
      <c r="C36" s="246"/>
      <c r="D36" s="245"/>
      <c r="E36" s="245"/>
      <c r="F36" s="245"/>
      <c r="G36" s="70"/>
      <c r="H36" s="71">
        <f>SUM(H34:H35)</f>
        <v>48035.479999999996</v>
      </c>
      <c r="I36" s="71"/>
      <c r="J36" s="121"/>
      <c r="K36" s="72"/>
    </row>
    <row r="37" spans="1:11" s="15" customFormat="1" ht="30.75" customHeight="1">
      <c r="A37" s="87" t="s">
        <v>366</v>
      </c>
      <c r="B37" s="243" t="s">
        <v>319</v>
      </c>
      <c r="C37" s="24" t="s">
        <v>160</v>
      </c>
      <c r="D37" s="24"/>
      <c r="E37" s="64"/>
      <c r="F37" s="61"/>
      <c r="G37" s="65"/>
      <c r="H37" s="67">
        <v>40437.56</v>
      </c>
      <c r="I37" s="68"/>
      <c r="J37" s="68"/>
      <c r="K37" s="66"/>
    </row>
    <row r="38" spans="1:11" s="15" customFormat="1" ht="41.25" customHeight="1">
      <c r="A38" s="87" t="s">
        <v>367</v>
      </c>
      <c r="B38" s="243" t="s">
        <v>321</v>
      </c>
      <c r="C38" s="24" t="s">
        <v>160</v>
      </c>
      <c r="D38" s="24"/>
      <c r="E38" s="64"/>
      <c r="F38" s="61"/>
      <c r="G38" s="65"/>
      <c r="H38" s="67">
        <v>9939.49</v>
      </c>
      <c r="I38" s="68"/>
      <c r="J38" s="68"/>
      <c r="K38" s="66"/>
    </row>
    <row r="39" spans="1:11" s="15" customFormat="1" ht="15" thickBot="1">
      <c r="A39" s="69"/>
      <c r="B39" s="245" t="s">
        <v>122</v>
      </c>
      <c r="C39" s="246"/>
      <c r="D39" s="245"/>
      <c r="E39" s="245"/>
      <c r="F39" s="245"/>
      <c r="G39" s="70"/>
      <c r="H39" s="71">
        <f>SUM(H37:H38)</f>
        <v>50377.049999999996</v>
      </c>
      <c r="I39" s="71"/>
      <c r="J39" s="121"/>
      <c r="K39" s="72"/>
    </row>
    <row r="40" spans="1:11" s="15" customFormat="1" ht="15" thickBot="1">
      <c r="A40" s="87"/>
      <c r="B40" s="250" t="s">
        <v>93</v>
      </c>
      <c r="C40" s="251"/>
      <c r="D40" s="252"/>
      <c r="E40" s="253"/>
      <c r="F40" s="254"/>
      <c r="G40" s="255"/>
      <c r="H40" s="256">
        <f>H19+H24+H29+H36+H39</f>
        <v>1564652.9600000002</v>
      </c>
      <c r="I40" s="249"/>
      <c r="J40" s="67"/>
      <c r="K40" s="66"/>
    </row>
    <row r="41" spans="1:11" s="15" customFormat="1" ht="14.25">
      <c r="A41" s="297"/>
      <c r="B41" s="122"/>
      <c r="C41" s="122"/>
      <c r="D41" s="122"/>
      <c r="E41" s="122"/>
      <c r="F41" s="122"/>
      <c r="G41" s="122"/>
      <c r="H41" s="122"/>
      <c r="I41" s="143"/>
      <c r="J41" s="143"/>
      <c r="K41" s="66"/>
    </row>
    <row r="42" spans="1:11" s="15" customFormat="1" ht="15">
      <c r="A42" s="87"/>
      <c r="B42" s="99" t="s">
        <v>116</v>
      </c>
      <c r="C42" s="100"/>
      <c r="D42" s="123" t="s">
        <v>128</v>
      </c>
      <c r="E42" s="101"/>
      <c r="F42" s="84"/>
      <c r="G42" s="99"/>
      <c r="H42" s="123" t="s">
        <v>92</v>
      </c>
      <c r="I42" s="68"/>
      <c r="J42" s="68"/>
      <c r="K42" s="66"/>
    </row>
    <row r="43" spans="1:11" ht="14.25">
      <c r="A43" s="73"/>
      <c r="B43" s="89" t="s">
        <v>61</v>
      </c>
      <c r="C43" s="90"/>
      <c r="D43" s="65">
        <v>3242000</v>
      </c>
      <c r="E43" s="91"/>
      <c r="F43" s="92"/>
      <c r="G43" s="93"/>
      <c r="H43" s="94">
        <f>SUM(H44:H46)</f>
        <v>3230048.81</v>
      </c>
      <c r="I43" s="92"/>
      <c r="J43" s="95"/>
      <c r="K43" s="92"/>
    </row>
    <row r="44" spans="1:11" ht="15">
      <c r="A44" s="124"/>
      <c r="B44" s="83" t="s">
        <v>95</v>
      </c>
      <c r="C44" s="63"/>
      <c r="D44" s="65">
        <v>1461995</v>
      </c>
      <c r="E44" s="64"/>
      <c r="F44" s="61"/>
      <c r="G44" s="85"/>
      <c r="H44" s="67">
        <v>1450495</v>
      </c>
      <c r="I44" s="96"/>
      <c r="J44" s="125"/>
      <c r="K44" s="126"/>
    </row>
    <row r="45" spans="1:11" s="15" customFormat="1" ht="15">
      <c r="A45" s="127"/>
      <c r="B45" s="83" t="s">
        <v>97</v>
      </c>
      <c r="C45" s="63"/>
      <c r="D45" s="65">
        <v>1564908</v>
      </c>
      <c r="E45" s="64"/>
      <c r="F45" s="61"/>
      <c r="G45" s="85"/>
      <c r="H45" s="65">
        <v>1564652.96</v>
      </c>
      <c r="I45" s="96"/>
      <c r="J45" s="125"/>
      <c r="K45" s="126"/>
    </row>
    <row r="46" spans="1:11" s="15" customFormat="1" ht="14.25">
      <c r="A46" s="73"/>
      <c r="B46" s="83" t="s">
        <v>96</v>
      </c>
      <c r="C46" s="63"/>
      <c r="D46" s="65">
        <v>215097</v>
      </c>
      <c r="E46" s="64"/>
      <c r="F46" s="61"/>
      <c r="G46" s="85"/>
      <c r="H46" s="68">
        <v>214900.85</v>
      </c>
      <c r="I46" s="61"/>
      <c r="J46" s="86"/>
      <c r="K46" s="61"/>
    </row>
    <row r="47" spans="1:11" ht="15">
      <c r="A47" s="61"/>
      <c r="B47" s="83" t="s">
        <v>98</v>
      </c>
      <c r="C47" s="63"/>
      <c r="D47" s="63"/>
      <c r="E47" s="64"/>
      <c r="F47" s="61"/>
      <c r="G47" s="85"/>
      <c r="H47" s="88">
        <f>D43-H43</f>
        <v>11951.189999999944</v>
      </c>
      <c r="I47" s="61"/>
      <c r="J47" s="86"/>
      <c r="K47" s="61"/>
    </row>
    <row r="48" spans="1:11" ht="15">
      <c r="A48" s="171"/>
      <c r="B48" s="289"/>
      <c r="C48" s="290"/>
      <c r="D48" s="290"/>
      <c r="E48" s="291"/>
      <c r="F48" s="171"/>
      <c r="G48" s="292"/>
      <c r="H48" s="293"/>
      <c r="I48" s="171"/>
      <c r="J48" s="294"/>
      <c r="K48" s="171"/>
    </row>
    <row r="49" spans="1:11" ht="15.75">
      <c r="A49" s="145"/>
      <c r="B49" s="289"/>
      <c r="C49" s="290"/>
      <c r="D49" s="290"/>
      <c r="E49" s="291"/>
      <c r="F49" s="171"/>
      <c r="G49" s="292"/>
      <c r="H49" s="293"/>
      <c r="I49" s="171"/>
      <c r="J49" s="294"/>
      <c r="K49" s="171"/>
    </row>
    <row r="50" spans="1:11" ht="13.5" customHeight="1">
      <c r="A50" s="104">
        <v>7</v>
      </c>
      <c r="B50" s="23" t="s">
        <v>106</v>
      </c>
      <c r="D50" s="5"/>
      <c r="E50" s="12"/>
      <c r="F50" s="14"/>
      <c r="G50" s="19"/>
      <c r="H50" s="81"/>
      <c r="I50" s="81"/>
      <c r="J50" s="14"/>
      <c r="K50" s="103"/>
    </row>
    <row r="51" spans="1:11" ht="15" customHeight="1">
      <c r="A51" s="298" t="s">
        <v>165</v>
      </c>
      <c r="B51" s="243" t="s">
        <v>103</v>
      </c>
      <c r="C51" s="24" t="s">
        <v>46</v>
      </c>
      <c r="D51" s="24"/>
      <c r="E51" s="30"/>
      <c r="F51" s="28"/>
      <c r="G51" s="31"/>
      <c r="H51" s="67">
        <v>951800</v>
      </c>
      <c r="I51" s="28"/>
      <c r="J51" s="28"/>
      <c r="K51" s="82" t="s">
        <v>9</v>
      </c>
    </row>
    <row r="52" spans="1:11" ht="15.75">
      <c r="A52" s="22"/>
      <c r="D52" s="5"/>
      <c r="E52" s="12"/>
      <c r="F52" s="14"/>
      <c r="G52" s="19"/>
      <c r="H52" s="81"/>
      <c r="I52" s="81"/>
      <c r="J52" s="14"/>
      <c r="K52" s="103"/>
    </row>
    <row r="53" spans="1:11" ht="15.75">
      <c r="A53" s="102">
        <v>8</v>
      </c>
      <c r="B53" s="23" t="s">
        <v>110</v>
      </c>
      <c r="D53" s="5"/>
      <c r="E53" s="12"/>
      <c r="F53" s="14"/>
      <c r="G53" s="19"/>
      <c r="H53" s="81"/>
      <c r="I53" s="81"/>
      <c r="J53" s="14"/>
      <c r="K53" s="103"/>
    </row>
    <row r="54" spans="1:11" ht="15" customHeight="1">
      <c r="A54" s="298" t="s">
        <v>305</v>
      </c>
      <c r="B54" s="243" t="s">
        <v>332</v>
      </c>
      <c r="C54" s="24" t="s">
        <v>46</v>
      </c>
      <c r="D54" s="24"/>
      <c r="E54" s="30"/>
      <c r="F54" s="28"/>
      <c r="G54" s="31"/>
      <c r="H54" s="67">
        <v>190000</v>
      </c>
      <c r="I54" s="28">
        <v>0</v>
      </c>
      <c r="J54" s="28"/>
      <c r="K54" s="82" t="s">
        <v>9</v>
      </c>
    </row>
    <row r="55" spans="1:11" ht="15.75">
      <c r="A55" s="22"/>
      <c r="D55" s="5"/>
      <c r="E55" s="12"/>
      <c r="F55" s="14"/>
      <c r="G55" s="19"/>
      <c r="H55" s="81"/>
      <c r="I55" s="81"/>
      <c r="J55" s="14"/>
      <c r="K55" s="103"/>
    </row>
    <row r="56" spans="1:11" ht="15.75">
      <c r="A56" s="102">
        <v>9</v>
      </c>
      <c r="B56" s="23" t="s">
        <v>105</v>
      </c>
      <c r="D56" s="5"/>
      <c r="E56" s="12"/>
      <c r="F56" s="14"/>
      <c r="G56" s="19"/>
      <c r="H56" s="81"/>
      <c r="I56" s="81"/>
      <c r="J56" s="14"/>
      <c r="K56" s="103"/>
    </row>
    <row r="57" spans="1:11" ht="15" customHeight="1">
      <c r="A57" s="298" t="s">
        <v>368</v>
      </c>
      <c r="B57" s="243" t="s">
        <v>331</v>
      </c>
      <c r="C57" s="24" t="s">
        <v>157</v>
      </c>
      <c r="D57" s="24">
        <v>1580.8</v>
      </c>
      <c r="E57" s="30"/>
      <c r="F57" s="28"/>
      <c r="G57" s="31"/>
      <c r="H57" s="67">
        <v>1000000</v>
      </c>
      <c r="I57" s="28"/>
      <c r="J57" s="28"/>
      <c r="K57" s="82" t="s">
        <v>9</v>
      </c>
    </row>
    <row r="58" spans="1:15" ht="15.75">
      <c r="A58" s="22"/>
      <c r="D58" s="5"/>
      <c r="E58" s="12"/>
      <c r="F58" s="14"/>
      <c r="G58" s="19"/>
      <c r="H58" s="81"/>
      <c r="I58" s="81"/>
      <c r="J58" s="14"/>
      <c r="K58" s="103"/>
      <c r="O58" s="136"/>
    </row>
    <row r="59" spans="1:15" ht="15.75">
      <c r="A59" s="102">
        <v>10</v>
      </c>
      <c r="B59" s="23" t="s">
        <v>107</v>
      </c>
      <c r="C59" s="53"/>
      <c r="D59" s="5"/>
      <c r="E59" s="12"/>
      <c r="F59" s="14"/>
      <c r="G59" s="19"/>
      <c r="H59" s="81"/>
      <c r="I59" s="81"/>
      <c r="J59" s="14"/>
      <c r="K59" s="103"/>
      <c r="O59" s="136"/>
    </row>
    <row r="60" spans="1:11" ht="15">
      <c r="A60" s="298" t="s">
        <v>369</v>
      </c>
      <c r="B60" s="243" t="s">
        <v>333</v>
      </c>
      <c r="C60" s="24" t="s">
        <v>157</v>
      </c>
      <c r="D60" s="24"/>
      <c r="E60" s="30"/>
      <c r="F60" s="28"/>
      <c r="G60" s="31"/>
      <c r="H60" s="67">
        <v>73120</v>
      </c>
      <c r="I60" s="28">
        <v>0</v>
      </c>
      <c r="J60" s="28"/>
      <c r="K60" s="82" t="s">
        <v>9</v>
      </c>
    </row>
    <row r="61" spans="1:11" ht="15.75">
      <c r="A61" s="22"/>
      <c r="D61" s="5"/>
      <c r="E61" s="12"/>
      <c r="F61" s="14"/>
      <c r="G61" s="19"/>
      <c r="H61" s="81"/>
      <c r="I61" s="81"/>
      <c r="J61" s="14"/>
      <c r="K61" s="103"/>
    </row>
    <row r="62" spans="1:12" ht="15.75">
      <c r="A62" s="102">
        <v>10</v>
      </c>
      <c r="B62" s="23" t="s">
        <v>108</v>
      </c>
      <c r="C62" s="53"/>
      <c r="D62" s="5"/>
      <c r="E62" s="12"/>
      <c r="F62" s="14"/>
      <c r="G62" s="19"/>
      <c r="H62" s="81"/>
      <c r="I62" s="81"/>
      <c r="J62" s="14"/>
      <c r="K62" s="103"/>
      <c r="L62" s="53"/>
    </row>
    <row r="63" spans="1:12" ht="15">
      <c r="A63" s="298"/>
      <c r="B63" s="243" t="s">
        <v>109</v>
      </c>
      <c r="C63" s="24" t="s">
        <v>157</v>
      </c>
      <c r="D63" s="24"/>
      <c r="E63" s="30"/>
      <c r="F63" s="28"/>
      <c r="G63" s="31"/>
      <c r="H63" s="67">
        <v>445600</v>
      </c>
      <c r="I63" s="28">
        <v>0</v>
      </c>
      <c r="J63" s="28"/>
      <c r="K63" s="82" t="s">
        <v>9</v>
      </c>
      <c r="L63" s="53"/>
    </row>
    <row r="64" spans="1:11" ht="15.75">
      <c r="A64" s="22"/>
      <c r="B64" s="128"/>
      <c r="C64" s="25"/>
      <c r="D64" s="25"/>
      <c r="E64" s="25"/>
      <c r="F64" s="25"/>
      <c r="G64" s="19"/>
      <c r="H64" s="81"/>
      <c r="I64" s="81"/>
      <c r="J64" s="14"/>
      <c r="K64" s="103"/>
    </row>
    <row r="65" spans="1:11" ht="15.75">
      <c r="A65" s="22"/>
      <c r="B65" s="128"/>
      <c r="C65" s="25"/>
      <c r="D65" s="25"/>
      <c r="E65" s="25"/>
      <c r="F65" s="25"/>
      <c r="G65" s="19"/>
      <c r="H65" s="81"/>
      <c r="I65" s="81"/>
      <c r="J65" s="14"/>
      <c r="K65" s="103"/>
    </row>
    <row r="66" ht="12">
      <c r="H66" s="2"/>
    </row>
    <row r="67" ht="12">
      <c r="H67" s="2"/>
    </row>
    <row r="68" ht="12">
      <c r="H68" s="2"/>
    </row>
    <row r="69" spans="8:11" ht="12">
      <c r="H69" s="2"/>
      <c r="K69" s="224"/>
    </row>
    <row r="70" ht="12">
      <c r="H70" s="2"/>
    </row>
    <row r="71" ht="12">
      <c r="H71" s="2"/>
    </row>
    <row r="72" ht="12">
      <c r="H72" s="2"/>
    </row>
    <row r="73" ht="12">
      <c r="H73" s="2"/>
    </row>
    <row r="74" ht="12">
      <c r="H74" s="2"/>
    </row>
    <row r="82" spans="5:7" ht="12">
      <c r="E82" s="3"/>
      <c r="G82" s="3"/>
    </row>
    <row r="83" spans="5:7" ht="12">
      <c r="E83" s="3"/>
      <c r="G83" s="3"/>
    </row>
    <row r="84" spans="5:7" ht="12">
      <c r="E84" s="3"/>
      <c r="G84" s="3"/>
    </row>
    <row r="85" spans="5:7" ht="12">
      <c r="E85" s="3"/>
      <c r="G85" s="3"/>
    </row>
    <row r="86" spans="5:7" ht="12">
      <c r="E86" s="3"/>
      <c r="G86" s="3"/>
    </row>
    <row r="87" spans="5:7" ht="12">
      <c r="E87" s="3"/>
      <c r="G87" s="3"/>
    </row>
    <row r="88" spans="5:7" ht="12">
      <c r="E88" s="3"/>
      <c r="G88" s="3"/>
    </row>
    <row r="89" spans="5:7" ht="12">
      <c r="E89" s="3"/>
      <c r="G89" s="3"/>
    </row>
    <row r="90" spans="5:7" ht="12">
      <c r="E90" s="3"/>
      <c r="G90" s="3"/>
    </row>
    <row r="91" spans="5:7" ht="12">
      <c r="E91" s="3"/>
      <c r="G91" s="3"/>
    </row>
    <row r="92" spans="5:7" ht="12">
      <c r="E92" s="3"/>
      <c r="G92" s="3"/>
    </row>
    <row r="93" spans="5:7" ht="12">
      <c r="E93" s="3"/>
      <c r="G93" s="3"/>
    </row>
    <row r="94" spans="5:7" ht="12">
      <c r="E94" s="3"/>
      <c r="G94" s="3"/>
    </row>
    <row r="95" spans="5:7" ht="12">
      <c r="E95" s="3"/>
      <c r="G95" s="3"/>
    </row>
    <row r="96" spans="5:7" ht="12">
      <c r="E96" s="3"/>
      <c r="G96" s="3"/>
    </row>
    <row r="97" spans="5:7" ht="12">
      <c r="E97" s="3"/>
      <c r="G97" s="3"/>
    </row>
    <row r="98" spans="5:7" ht="12">
      <c r="E98" s="3"/>
      <c r="G98" s="3"/>
    </row>
    <row r="99" spans="5:7" ht="12">
      <c r="E99" s="3"/>
      <c r="G99" s="3"/>
    </row>
    <row r="100" spans="5:7" ht="12">
      <c r="E100" s="3"/>
      <c r="G100" s="3"/>
    </row>
    <row r="101" spans="5:7" ht="12">
      <c r="E101" s="3"/>
      <c r="G101" s="3"/>
    </row>
    <row r="102" spans="5:7" ht="12">
      <c r="E102" s="3"/>
      <c r="G102" s="3"/>
    </row>
    <row r="103" spans="5:7" ht="12">
      <c r="E103" s="3"/>
      <c r="G103" s="3"/>
    </row>
    <row r="104" spans="5:7" ht="12">
      <c r="E104" s="3"/>
      <c r="G104" s="3"/>
    </row>
    <row r="105" spans="5:7" ht="12">
      <c r="E105" s="3"/>
      <c r="G105" s="3"/>
    </row>
    <row r="106" spans="5:7" ht="12">
      <c r="E106" s="3"/>
      <c r="G106" s="3"/>
    </row>
    <row r="107" spans="5:7" ht="12">
      <c r="E107" s="3"/>
      <c r="G107" s="3"/>
    </row>
    <row r="108" spans="5:7" ht="12">
      <c r="E108" s="3"/>
      <c r="G108" s="3"/>
    </row>
    <row r="109" spans="5:7" ht="12">
      <c r="E109" s="3"/>
      <c r="G109" s="3"/>
    </row>
    <row r="110" spans="5:7" ht="12">
      <c r="E110" s="3"/>
      <c r="G110" s="3"/>
    </row>
    <row r="111" spans="5:7" ht="12">
      <c r="E111" s="3"/>
      <c r="G111" s="3"/>
    </row>
    <row r="112" spans="5:7" ht="12">
      <c r="E112" s="3"/>
      <c r="G112" s="3"/>
    </row>
    <row r="113" spans="5:7" ht="12">
      <c r="E113" s="3"/>
      <c r="G113" s="3"/>
    </row>
    <row r="114" spans="5:7" ht="12">
      <c r="E114" s="3"/>
      <c r="G114" s="3"/>
    </row>
    <row r="115" spans="5:7" ht="12">
      <c r="E115" s="3"/>
      <c r="G115" s="3"/>
    </row>
    <row r="116" spans="5:7" ht="12">
      <c r="E116" s="3"/>
      <c r="G116" s="3"/>
    </row>
    <row r="117" spans="5:7" ht="12">
      <c r="E117" s="3"/>
      <c r="G117" s="3"/>
    </row>
    <row r="118" spans="5:7" ht="12">
      <c r="E118" s="3"/>
      <c r="G118" s="3"/>
    </row>
    <row r="119" spans="5:7" ht="12">
      <c r="E119" s="3"/>
      <c r="G119" s="3"/>
    </row>
    <row r="120" spans="5:7" ht="12">
      <c r="E120" s="3"/>
      <c r="G120" s="3"/>
    </row>
    <row r="121" spans="5:7" ht="12">
      <c r="E121" s="3"/>
      <c r="G121" s="3"/>
    </row>
    <row r="122" spans="5:7" ht="12">
      <c r="E122" s="3"/>
      <c r="G122" s="3"/>
    </row>
    <row r="123" spans="5:7" ht="12">
      <c r="E123" s="3"/>
      <c r="G123" s="3"/>
    </row>
    <row r="124" spans="5:7" ht="12">
      <c r="E124" s="3"/>
      <c r="G124" s="3"/>
    </row>
    <row r="125" spans="5:7" ht="12">
      <c r="E125" s="3"/>
      <c r="G125" s="3"/>
    </row>
    <row r="126" spans="5:7" ht="12">
      <c r="E126" s="3"/>
      <c r="G126" s="3"/>
    </row>
    <row r="127" spans="5:7" ht="12">
      <c r="E127" s="3"/>
      <c r="G127" s="3"/>
    </row>
    <row r="128" spans="5:7" ht="12">
      <c r="E128" s="3"/>
      <c r="G128" s="3"/>
    </row>
    <row r="129" spans="5:7" ht="12">
      <c r="E129" s="3"/>
      <c r="G129" s="3"/>
    </row>
    <row r="130" spans="5:7" ht="12">
      <c r="E130" s="3"/>
      <c r="G130" s="3"/>
    </row>
    <row r="131" spans="5:7" ht="12">
      <c r="E131" s="3"/>
      <c r="G131" s="3"/>
    </row>
    <row r="132" spans="5:7" ht="12">
      <c r="E132" s="3"/>
      <c r="G132" s="3"/>
    </row>
    <row r="133" spans="5:7" ht="12">
      <c r="E133" s="3"/>
      <c r="G133" s="3"/>
    </row>
    <row r="134" spans="5:7" ht="12">
      <c r="E134" s="3"/>
      <c r="G134" s="3"/>
    </row>
    <row r="135" spans="5:7" ht="12">
      <c r="E135" s="3"/>
      <c r="G135" s="3"/>
    </row>
    <row r="136" spans="5:7" ht="12">
      <c r="E136" s="3"/>
      <c r="G136" s="3"/>
    </row>
    <row r="137" spans="5:7" ht="12">
      <c r="E137" s="3"/>
      <c r="G137" s="3"/>
    </row>
    <row r="138" spans="5:7" ht="12">
      <c r="E138" s="3"/>
      <c r="G138" s="3"/>
    </row>
    <row r="139" spans="5:7" ht="12">
      <c r="E139" s="3"/>
      <c r="G139" s="3"/>
    </row>
    <row r="140" spans="5:7" ht="12">
      <c r="E140" s="3"/>
      <c r="G140" s="3"/>
    </row>
    <row r="141" spans="5:7" ht="12">
      <c r="E141" s="3"/>
      <c r="G141" s="3"/>
    </row>
    <row r="142" spans="5:7" ht="12">
      <c r="E142" s="3"/>
      <c r="G142" s="3"/>
    </row>
    <row r="143" spans="5:7" ht="12">
      <c r="E143" s="3"/>
      <c r="G143" s="3"/>
    </row>
    <row r="144" spans="5:7" ht="12">
      <c r="E144" s="3"/>
      <c r="G144" s="3"/>
    </row>
    <row r="145" spans="5:7" ht="12">
      <c r="E145" s="3"/>
      <c r="G145" s="3"/>
    </row>
    <row r="146" spans="5:7" ht="12">
      <c r="E146" s="3"/>
      <c r="G146" s="3"/>
    </row>
    <row r="147" spans="5:7" ht="12">
      <c r="E147" s="3"/>
      <c r="G147" s="3"/>
    </row>
    <row r="148" spans="5:7" ht="12">
      <c r="E148" s="3"/>
      <c r="G148" s="3"/>
    </row>
    <row r="149" spans="5:7" ht="12">
      <c r="E149" s="3"/>
      <c r="G149" s="3"/>
    </row>
    <row r="150" spans="5:7" ht="12">
      <c r="E150" s="3"/>
      <c r="G150" s="3"/>
    </row>
    <row r="151" spans="5:7" ht="12">
      <c r="E151" s="3"/>
      <c r="G151" s="3"/>
    </row>
    <row r="152" spans="5:7" ht="12">
      <c r="E152" s="3"/>
      <c r="G152" s="3"/>
    </row>
    <row r="153" spans="5:7" ht="12">
      <c r="E153" s="3"/>
      <c r="G153" s="3"/>
    </row>
    <row r="154" spans="5:7" ht="12">
      <c r="E154" s="3"/>
      <c r="G154" s="3"/>
    </row>
    <row r="155" spans="5:7" ht="12">
      <c r="E155" s="3"/>
      <c r="G155" s="3"/>
    </row>
    <row r="156" spans="5:7" ht="12">
      <c r="E156" s="3"/>
      <c r="G156" s="3"/>
    </row>
    <row r="157" spans="5:7" ht="12">
      <c r="E157" s="3"/>
      <c r="G157" s="3"/>
    </row>
    <row r="158" spans="5:7" ht="12">
      <c r="E158" s="3"/>
      <c r="G158" s="3"/>
    </row>
    <row r="159" spans="5:7" ht="12">
      <c r="E159" s="3"/>
      <c r="G159" s="3"/>
    </row>
    <row r="160" spans="5:7" ht="12">
      <c r="E160" s="3"/>
      <c r="G160" s="3"/>
    </row>
    <row r="161" spans="5:7" ht="12">
      <c r="E161" s="3"/>
      <c r="G161" s="3"/>
    </row>
    <row r="162" spans="5:7" ht="12">
      <c r="E162" s="3"/>
      <c r="G162" s="3"/>
    </row>
    <row r="163" spans="5:7" ht="12">
      <c r="E163" s="3"/>
      <c r="G163" s="3"/>
    </row>
    <row r="164" spans="5:7" ht="12">
      <c r="E164" s="3"/>
      <c r="G164" s="3"/>
    </row>
    <row r="165" spans="5:7" ht="12">
      <c r="E165" s="3"/>
      <c r="G165" s="3"/>
    </row>
    <row r="166" spans="5:7" ht="12">
      <c r="E166" s="3"/>
      <c r="G166" s="3"/>
    </row>
    <row r="167" spans="5:7" ht="12">
      <c r="E167" s="3"/>
      <c r="G167" s="3"/>
    </row>
    <row r="168" spans="5:7" ht="12">
      <c r="E168" s="3"/>
      <c r="G168" s="3"/>
    </row>
    <row r="169" spans="5:7" ht="12">
      <c r="E169" s="3"/>
      <c r="G169" s="3"/>
    </row>
    <row r="170" spans="5:7" ht="12">
      <c r="E170" s="3"/>
      <c r="G170" s="3"/>
    </row>
    <row r="171" spans="5:7" ht="12">
      <c r="E171" s="3"/>
      <c r="G171" s="3"/>
    </row>
    <row r="172" spans="5:7" ht="12">
      <c r="E172" s="3"/>
      <c r="G172" s="3"/>
    </row>
    <row r="173" spans="5:7" ht="12">
      <c r="E173" s="3"/>
      <c r="G173" s="3"/>
    </row>
    <row r="174" spans="5:7" ht="12">
      <c r="E174" s="3"/>
      <c r="G174" s="3"/>
    </row>
    <row r="175" spans="5:7" ht="12">
      <c r="E175" s="3"/>
      <c r="G175" s="3"/>
    </row>
    <row r="176" spans="5:7" ht="12">
      <c r="E176" s="3"/>
      <c r="G176" s="3"/>
    </row>
    <row r="177" spans="5:7" ht="12">
      <c r="E177" s="3"/>
      <c r="G177" s="3"/>
    </row>
    <row r="178" spans="5:7" ht="12">
      <c r="E178" s="3"/>
      <c r="G178" s="3"/>
    </row>
    <row r="179" spans="5:7" ht="12">
      <c r="E179" s="3"/>
      <c r="G179" s="3"/>
    </row>
    <row r="180" spans="5:7" ht="12">
      <c r="E180" s="3"/>
      <c r="G180" s="3"/>
    </row>
    <row r="181" spans="5:7" ht="12">
      <c r="E181" s="3"/>
      <c r="G181" s="3"/>
    </row>
    <row r="182" spans="5:7" ht="12">
      <c r="E182" s="3"/>
      <c r="G182" s="3"/>
    </row>
    <row r="183" spans="5:7" ht="12">
      <c r="E183" s="3"/>
      <c r="G183" s="3"/>
    </row>
    <row r="184" spans="5:7" ht="12">
      <c r="E184" s="3"/>
      <c r="G184" s="3"/>
    </row>
    <row r="185" spans="5:7" ht="12">
      <c r="E185" s="3"/>
      <c r="G185" s="3"/>
    </row>
    <row r="186" spans="5:7" ht="12">
      <c r="E186" s="3"/>
      <c r="G186" s="3"/>
    </row>
    <row r="187" spans="5:7" ht="12">
      <c r="E187" s="3"/>
      <c r="G187" s="3"/>
    </row>
    <row r="188" spans="5:7" ht="12">
      <c r="E188" s="3"/>
      <c r="G188" s="3"/>
    </row>
    <row r="189" spans="5:7" ht="12">
      <c r="E189" s="3"/>
      <c r="G189" s="3"/>
    </row>
    <row r="190" spans="5:7" ht="12">
      <c r="E190" s="3"/>
      <c r="G190" s="3"/>
    </row>
    <row r="191" spans="5:7" ht="12">
      <c r="E191" s="3"/>
      <c r="G191" s="3"/>
    </row>
    <row r="192" spans="5:7" ht="12">
      <c r="E192" s="3"/>
      <c r="G192" s="3"/>
    </row>
    <row r="193" spans="5:7" ht="12">
      <c r="E193" s="3"/>
      <c r="G193" s="3"/>
    </row>
    <row r="194" spans="5:7" ht="12">
      <c r="E194" s="3"/>
      <c r="G194" s="3"/>
    </row>
    <row r="195" spans="5:7" ht="12">
      <c r="E195" s="3"/>
      <c r="G195" s="3"/>
    </row>
    <row r="196" spans="5:7" ht="12">
      <c r="E196" s="3"/>
      <c r="G196" s="3"/>
    </row>
    <row r="197" spans="5:7" ht="12">
      <c r="E197" s="3"/>
      <c r="G197" s="3"/>
    </row>
    <row r="198" spans="5:7" ht="12">
      <c r="E198" s="3"/>
      <c r="G198" s="3"/>
    </row>
    <row r="199" spans="5:7" ht="12">
      <c r="E199" s="3"/>
      <c r="G199" s="3"/>
    </row>
    <row r="200" spans="5:7" ht="12">
      <c r="E200" s="3"/>
      <c r="G200" s="3"/>
    </row>
    <row r="201" spans="5:7" ht="12">
      <c r="E201" s="3"/>
      <c r="G201" s="3"/>
    </row>
    <row r="202" spans="5:7" ht="12">
      <c r="E202" s="3"/>
      <c r="G202" s="3"/>
    </row>
    <row r="203" spans="5:7" ht="12">
      <c r="E203" s="3"/>
      <c r="G203" s="3"/>
    </row>
  </sheetData>
  <sheetProtection/>
  <mergeCells count="32">
    <mergeCell ref="I8:J8"/>
    <mergeCell ref="I7:J7"/>
    <mergeCell ref="I6:J6"/>
    <mergeCell ref="C10:D10"/>
    <mergeCell ref="I12:I13"/>
    <mergeCell ref="J12:J13"/>
    <mergeCell ref="F9:H9"/>
    <mergeCell ref="F4:H4"/>
    <mergeCell ref="I4:J4"/>
    <mergeCell ref="F5:H5"/>
    <mergeCell ref="I5:J5"/>
    <mergeCell ref="F6:H6"/>
    <mergeCell ref="C4:D4"/>
    <mergeCell ref="C5:D5"/>
    <mergeCell ref="F10:H10"/>
    <mergeCell ref="F7:H7"/>
    <mergeCell ref="A12:A13"/>
    <mergeCell ref="B12:B13"/>
    <mergeCell ref="C12:C13"/>
    <mergeCell ref="D12:D13"/>
    <mergeCell ref="C6:D6"/>
    <mergeCell ref="F8:H8"/>
    <mergeCell ref="I3:J3"/>
    <mergeCell ref="C7:D7"/>
    <mergeCell ref="C8:D8"/>
    <mergeCell ref="C9:D9"/>
    <mergeCell ref="I9:J9"/>
    <mergeCell ref="K12:K13"/>
    <mergeCell ref="F12:F13"/>
    <mergeCell ref="H12:H13"/>
    <mergeCell ref="I10:J10"/>
    <mergeCell ref="C3:D3"/>
  </mergeCells>
  <printOptions/>
  <pageMargins left="0.35433070866141736" right="0.15748031496062992" top="0.7874015748031497" bottom="0.787401574803149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2" width="15.00390625" style="0" customWidth="1"/>
    <col min="3" max="3" width="12.851562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7109375" style="0" customWidth="1"/>
    <col min="9" max="9" width="13.00390625" style="0" customWidth="1"/>
    <col min="10" max="10" width="14.57421875" style="0" customWidth="1"/>
    <col min="11" max="11" width="7.7109375" style="0" customWidth="1"/>
  </cols>
  <sheetData>
    <row r="1" spans="1:10" ht="15.75">
      <c r="A1" s="398" t="s">
        <v>348</v>
      </c>
      <c r="B1" s="398"/>
      <c r="C1" s="398"/>
      <c r="D1" s="398"/>
      <c r="E1" s="398"/>
      <c r="F1" s="398"/>
      <c r="G1" s="398"/>
      <c r="H1" s="398"/>
      <c r="I1" s="398"/>
      <c r="J1" s="398"/>
    </row>
    <row r="3" spans="1:11" s="131" customFormat="1" ht="12.75">
      <c r="A3" s="132" t="s">
        <v>132</v>
      </c>
      <c r="B3" s="133">
        <v>2006</v>
      </c>
      <c r="C3" s="133">
        <v>2007</v>
      </c>
      <c r="D3" s="133">
        <v>2008</v>
      </c>
      <c r="E3" s="133" t="s">
        <v>141</v>
      </c>
      <c r="F3" s="133" t="s">
        <v>142</v>
      </c>
      <c r="G3" s="133" t="s">
        <v>139</v>
      </c>
      <c r="H3" s="133" t="s">
        <v>135</v>
      </c>
      <c r="I3" s="133">
        <v>2011</v>
      </c>
      <c r="J3" s="133" t="s">
        <v>134</v>
      </c>
      <c r="K3" s="133" t="s">
        <v>135</v>
      </c>
    </row>
    <row r="4" spans="1:12" ht="12.75">
      <c r="A4" s="134" t="s">
        <v>88</v>
      </c>
      <c r="B4" s="147">
        <v>550472.43</v>
      </c>
      <c r="C4" s="147">
        <v>559654.82</v>
      </c>
      <c r="D4" s="147">
        <v>729727.72</v>
      </c>
      <c r="E4" s="147">
        <v>1318050.27</v>
      </c>
      <c r="F4" s="147">
        <v>1929998.02</v>
      </c>
      <c r="G4" s="147">
        <f>SUM(B4:F4)</f>
        <v>5087903.26</v>
      </c>
      <c r="H4" s="148">
        <f>G4*100/G11</f>
        <v>25.050479731987114</v>
      </c>
      <c r="I4" s="148">
        <v>345590.38</v>
      </c>
      <c r="J4" s="147">
        <f>G4+I4</f>
        <v>5433493.64</v>
      </c>
      <c r="K4" s="148">
        <f>J4*100/J11</f>
        <v>21.92733675329995</v>
      </c>
      <c r="L4" s="152" t="s">
        <v>143</v>
      </c>
    </row>
    <row r="5" spans="1:11" ht="12.75">
      <c r="A5" s="134" t="s">
        <v>87</v>
      </c>
      <c r="B5" s="147"/>
      <c r="C5" s="147"/>
      <c r="D5" s="147"/>
      <c r="E5" s="147">
        <v>1299816.76</v>
      </c>
      <c r="F5" s="147">
        <v>823289.24</v>
      </c>
      <c r="G5" s="147">
        <f aca="true" t="shared" si="0" ref="G5:G10">SUM(B5:F5)</f>
        <v>2123106</v>
      </c>
      <c r="H5" s="148">
        <f>G5*100/G11</f>
        <v>10.453190853683848</v>
      </c>
      <c r="I5" s="148">
        <v>918792.6</v>
      </c>
      <c r="J5" s="147">
        <f aca="true" t="shared" si="1" ref="J5:J11">G5+I5</f>
        <v>3041898.6</v>
      </c>
      <c r="K5" s="148">
        <f>J5*100/J11</f>
        <v>12.275846700280976</v>
      </c>
    </row>
    <row r="6" spans="1:11" ht="12.75">
      <c r="A6" s="134" t="s">
        <v>90</v>
      </c>
      <c r="B6" s="147">
        <v>667784.56</v>
      </c>
      <c r="C6" s="147">
        <v>292485.57</v>
      </c>
      <c r="D6" s="147">
        <v>1021629.55</v>
      </c>
      <c r="E6" s="147">
        <v>393619.41</v>
      </c>
      <c r="F6" s="147">
        <v>1500549.02</v>
      </c>
      <c r="G6" s="147">
        <f t="shared" si="0"/>
        <v>3876068.1100000003</v>
      </c>
      <c r="H6" s="148">
        <f>G6*100/G11</f>
        <v>19.083964585709637</v>
      </c>
      <c r="I6" s="148">
        <v>794709.66</v>
      </c>
      <c r="J6" s="147">
        <f t="shared" si="1"/>
        <v>4670777.7700000005</v>
      </c>
      <c r="K6" s="148">
        <f>J6*100/J11</f>
        <v>18.849330439745835</v>
      </c>
    </row>
    <row r="7" spans="1:12" ht="12.75">
      <c r="A7" s="134" t="s">
        <v>133</v>
      </c>
      <c r="B7" s="147">
        <v>357816.7</v>
      </c>
      <c r="C7" s="147">
        <v>600937.99</v>
      </c>
      <c r="D7" s="147">
        <v>603944.42</v>
      </c>
      <c r="E7" s="147">
        <v>1014420.63</v>
      </c>
      <c r="F7" s="147">
        <v>1566755.48</v>
      </c>
      <c r="G7" s="147">
        <f t="shared" si="0"/>
        <v>4143875.2199999997</v>
      </c>
      <c r="H7" s="148">
        <f>G7*100/G11</f>
        <v>20.402522789022846</v>
      </c>
      <c r="I7" s="148">
        <v>163668.82</v>
      </c>
      <c r="J7" s="147">
        <f t="shared" si="1"/>
        <v>4307544.04</v>
      </c>
      <c r="K7" s="148">
        <f>J7*100/J11</f>
        <v>17.383469090570273</v>
      </c>
      <c r="L7" s="152" t="s">
        <v>143</v>
      </c>
    </row>
    <row r="8" spans="1:11" ht="13.5" thickBot="1">
      <c r="A8" s="134" t="s">
        <v>91</v>
      </c>
      <c r="B8" s="229">
        <v>18400</v>
      </c>
      <c r="C8" s="147">
        <v>153428.04</v>
      </c>
      <c r="D8" s="147">
        <v>242982.42</v>
      </c>
      <c r="E8" s="150">
        <v>0</v>
      </c>
      <c r="F8" s="147">
        <v>50377.05</v>
      </c>
      <c r="G8" s="147">
        <f t="shared" si="0"/>
        <v>465187.51</v>
      </c>
      <c r="H8" s="148">
        <f>G8*100/G11</f>
        <v>2.29036789721284</v>
      </c>
      <c r="I8" s="148">
        <v>626735.66</v>
      </c>
      <c r="J8" s="147">
        <f t="shared" si="1"/>
        <v>1091923.17</v>
      </c>
      <c r="K8" s="148">
        <f>J8*100/J11</f>
        <v>4.406551041315066</v>
      </c>
    </row>
    <row r="9" spans="1:12" ht="13.5" thickBot="1">
      <c r="A9" s="232" t="s">
        <v>125</v>
      </c>
      <c r="B9" s="281">
        <v>471960.65</v>
      </c>
      <c r="C9" s="233"/>
      <c r="D9" s="147"/>
      <c r="E9" s="151">
        <v>636317.42</v>
      </c>
      <c r="F9" s="147">
        <v>19600</v>
      </c>
      <c r="G9" s="147">
        <f t="shared" si="0"/>
        <v>1127878.07</v>
      </c>
      <c r="H9" s="148">
        <f>G9*100/G11</f>
        <v>5.553149360133027</v>
      </c>
      <c r="I9" s="148">
        <v>719442.88</v>
      </c>
      <c r="J9" s="147">
        <f t="shared" si="1"/>
        <v>1847320.9500000002</v>
      </c>
      <c r="K9" s="148">
        <f>J9*100/J11</f>
        <v>7.455024565387361</v>
      </c>
      <c r="L9" s="152" t="s">
        <v>130</v>
      </c>
    </row>
    <row r="10" spans="1:11" ht="12.75">
      <c r="A10" s="134" t="s">
        <v>45</v>
      </c>
      <c r="B10" s="149">
        <v>356967.28</v>
      </c>
      <c r="C10" s="147">
        <v>1625902.04</v>
      </c>
      <c r="D10" s="147">
        <v>450126.07</v>
      </c>
      <c r="E10" s="149">
        <v>1053588.53</v>
      </c>
      <c r="F10" s="147"/>
      <c r="G10" s="147">
        <f t="shared" si="0"/>
        <v>3486583.92</v>
      </c>
      <c r="H10" s="148">
        <f>G10*100/G11</f>
        <v>17.16632478225071</v>
      </c>
      <c r="I10" s="148">
        <v>900000</v>
      </c>
      <c r="J10" s="147">
        <f t="shared" si="1"/>
        <v>4386583.92</v>
      </c>
      <c r="K10" s="148">
        <f>J10*100/J11</f>
        <v>17.70244140940056</v>
      </c>
    </row>
    <row r="11" spans="1:11" ht="12.75">
      <c r="A11" s="134" t="s">
        <v>112</v>
      </c>
      <c r="B11" s="147">
        <f aca="true" t="shared" si="2" ref="B11:I11">SUM(B4:B10)</f>
        <v>2423401.62</v>
      </c>
      <c r="C11" s="147">
        <f t="shared" si="2"/>
        <v>3232408.46</v>
      </c>
      <c r="D11" s="147">
        <f t="shared" si="2"/>
        <v>3048410.1799999997</v>
      </c>
      <c r="E11" s="147">
        <f t="shared" si="2"/>
        <v>5715813.0200000005</v>
      </c>
      <c r="F11" s="147">
        <f t="shared" si="2"/>
        <v>5890568.81</v>
      </c>
      <c r="G11" s="147">
        <f t="shared" si="2"/>
        <v>20310602.089999996</v>
      </c>
      <c r="H11" s="157">
        <f t="shared" si="2"/>
        <v>100.00000000000003</v>
      </c>
      <c r="I11" s="148">
        <f t="shared" si="2"/>
        <v>4468940</v>
      </c>
      <c r="J11" s="147">
        <f t="shared" si="1"/>
        <v>24779542.089999996</v>
      </c>
      <c r="K11" s="148">
        <f>SUM(K4:K10)</f>
        <v>100.00000000000003</v>
      </c>
    </row>
    <row r="12" spans="1:11" ht="15" customHeight="1" thickBot="1">
      <c r="A12" s="153"/>
      <c r="B12" s="405"/>
      <c r="C12" s="406"/>
      <c r="D12" s="406"/>
      <c r="E12" s="406"/>
      <c r="F12" s="154"/>
      <c r="G12" s="154"/>
      <c r="H12" s="155"/>
      <c r="I12" s="156"/>
      <c r="J12" s="154"/>
      <c r="K12" s="156"/>
    </row>
    <row r="13" spans="1:11" ht="33.75" customHeight="1" thickBot="1">
      <c r="A13" s="399" t="s">
        <v>140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1"/>
    </row>
    <row r="14" ht="3.75" customHeight="1">
      <c r="I14" s="142"/>
    </row>
    <row r="15" spans="1:11" ht="5.25" customHeight="1" thickBot="1">
      <c r="A15" s="153"/>
      <c r="B15" s="153"/>
      <c r="C15" s="154"/>
      <c r="D15" s="154"/>
      <c r="E15" s="154"/>
      <c r="F15" s="154"/>
      <c r="G15" s="154"/>
      <c r="H15" s="155"/>
      <c r="I15" s="156"/>
      <c r="J15" s="154"/>
      <c r="K15" s="156"/>
    </row>
    <row r="16" spans="1:11" ht="22.5" customHeight="1" thickBot="1">
      <c r="A16" s="399" t="s">
        <v>144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1"/>
    </row>
    <row r="17" ht="13.5" thickBot="1"/>
    <row r="18" spans="1:11" ht="13.5" thickBot="1">
      <c r="A18" s="402" t="s">
        <v>353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4"/>
    </row>
    <row r="19" ht="13.5" thickBot="1"/>
    <row r="20" spans="1:11" ht="13.5" thickBot="1">
      <c r="A20" s="407" t="s">
        <v>349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9"/>
    </row>
  </sheetData>
  <sheetProtection/>
  <mergeCells count="6">
    <mergeCell ref="A1:J1"/>
    <mergeCell ref="A13:K13"/>
    <mergeCell ref="A16:K16"/>
    <mergeCell ref="A18:K18"/>
    <mergeCell ref="B12:E12"/>
    <mergeCell ref="A20:K20"/>
  </mergeCells>
  <printOptions/>
  <pageMargins left="0.4330708661417323" right="0.35433070866141736" top="0.984251968503937" bottom="0.7874015748031497" header="0.31496062992125984" footer="0.31496062992125984"/>
  <pageSetup horizontalDpi="600" verticalDpi="600" orientation="landscape" paperSize="9" r:id="rId1"/>
  <headerFooter>
    <oddFooter>&amp;CPRO-REITORIA DE ADMINISTRAÇÃO E FINANÇAS&amp;R13-10-2011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11.8515625" style="0" customWidth="1"/>
    <col min="4" max="4" width="13.140625" style="0" customWidth="1"/>
    <col min="5" max="5" width="14.00390625" style="0" customWidth="1"/>
    <col min="6" max="6" width="13.28125" style="0" customWidth="1"/>
    <col min="7" max="7" width="13.00390625" style="0" customWidth="1"/>
    <col min="8" max="9" width="14.140625" style="0" customWidth="1"/>
    <col min="10" max="10" width="8.421875" style="0" customWidth="1"/>
    <col min="11" max="11" width="10.28125" style="0" customWidth="1"/>
    <col min="12" max="12" width="11.28125" style="0" customWidth="1"/>
    <col min="13" max="13" width="7.7109375" style="0" customWidth="1"/>
  </cols>
  <sheetData>
    <row r="2" spans="1:13" ht="15.75">
      <c r="A2" s="398" t="s">
        <v>350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280"/>
      <c r="M2" s="131"/>
    </row>
    <row r="3" spans="1:12" ht="16.5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2" ht="13.5" thickBot="1">
      <c r="A4" s="159" t="s">
        <v>145</v>
      </c>
      <c r="B4" s="228"/>
    </row>
    <row r="5" spans="1:13" ht="12.75">
      <c r="A5" s="158" t="s">
        <v>132</v>
      </c>
      <c r="B5" s="133" t="s">
        <v>145</v>
      </c>
      <c r="C5" s="133" t="s">
        <v>135</v>
      </c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>
      <c r="A6" s="134" t="s">
        <v>88</v>
      </c>
      <c r="B6" s="147">
        <v>8668357.56</v>
      </c>
      <c r="C6" s="162">
        <f>B6*100/B11</f>
        <v>67.26389936226</v>
      </c>
      <c r="E6" s="154"/>
      <c r="F6" s="154"/>
      <c r="G6" s="154"/>
      <c r="H6" s="154"/>
      <c r="I6" s="154"/>
      <c r="J6" s="156"/>
      <c r="K6" s="156"/>
      <c r="L6" s="154"/>
      <c r="M6" s="156"/>
    </row>
    <row r="7" spans="1:13" ht="12.75">
      <c r="A7" s="134" t="s">
        <v>87</v>
      </c>
      <c r="B7" s="147">
        <v>1392627.38</v>
      </c>
      <c r="C7" s="162">
        <f>B7*100/B11</f>
        <v>10.806377942887698</v>
      </c>
      <c r="E7" s="154"/>
      <c r="F7" s="154"/>
      <c r="G7" s="154"/>
      <c r="H7" s="154"/>
      <c r="I7" s="154"/>
      <c r="J7" s="156"/>
      <c r="K7" s="156"/>
      <c r="L7" s="154"/>
      <c r="M7" s="156"/>
    </row>
    <row r="8" spans="1:13" ht="12.75">
      <c r="A8" s="134" t="s">
        <v>90</v>
      </c>
      <c r="B8" s="147">
        <v>1191811.15</v>
      </c>
      <c r="C8" s="162">
        <f>B8*100/B11</f>
        <v>9.248103195736121</v>
      </c>
      <c r="E8" s="154"/>
      <c r="F8" s="154"/>
      <c r="G8" s="154"/>
      <c r="H8" s="154"/>
      <c r="I8" s="154"/>
      <c r="J8" s="156"/>
      <c r="K8" s="156"/>
      <c r="L8" s="154"/>
      <c r="M8" s="156"/>
    </row>
    <row r="9" spans="1:13" ht="12.75">
      <c r="A9" s="134" t="s">
        <v>133</v>
      </c>
      <c r="B9" s="147">
        <v>604844.46</v>
      </c>
      <c r="C9" s="162">
        <f>B9*100/B11</f>
        <v>4.693414710417241</v>
      </c>
      <c r="E9" s="154"/>
      <c r="F9" s="154"/>
      <c r="G9" s="154"/>
      <c r="H9" s="154"/>
      <c r="I9" s="154"/>
      <c r="J9" s="156"/>
      <c r="K9" s="156"/>
      <c r="L9" s="154"/>
      <c r="M9" s="156"/>
    </row>
    <row r="10" spans="1:13" ht="12.75">
      <c r="A10" s="134" t="s">
        <v>125</v>
      </c>
      <c r="B10" s="147">
        <v>1029446.94</v>
      </c>
      <c r="C10" s="162">
        <f>B10*100/B11</f>
        <v>7.9882047886989245</v>
      </c>
      <c r="E10" s="161"/>
      <c r="F10" s="161"/>
      <c r="G10" s="154"/>
      <c r="H10" s="154"/>
      <c r="I10" s="154"/>
      <c r="J10" s="156"/>
      <c r="K10" s="156"/>
      <c r="L10" s="154"/>
      <c r="M10" s="156"/>
    </row>
    <row r="11" spans="1:13" ht="12.75">
      <c r="A11" s="134" t="s">
        <v>112</v>
      </c>
      <c r="B11" s="147">
        <f>SUM(B6:B10)</f>
        <v>12887087.49</v>
      </c>
      <c r="C11" s="147">
        <f>SUM(C6:C10)</f>
        <v>99.99999999999999</v>
      </c>
      <c r="E11" s="154"/>
      <c r="F11" s="154"/>
      <c r="G11" s="154"/>
      <c r="H11" s="154"/>
      <c r="I11" s="154"/>
      <c r="J11" s="155"/>
      <c r="K11" s="156"/>
      <c r="L11" s="154"/>
      <c r="M11" s="156"/>
    </row>
    <row r="12" spans="1:13" ht="13.5" thickBot="1">
      <c r="A12" s="153"/>
      <c r="B12" s="153"/>
      <c r="C12" s="154"/>
      <c r="D12" s="154"/>
      <c r="E12" s="154"/>
      <c r="F12" s="154"/>
      <c r="G12" s="154"/>
      <c r="H12" s="154"/>
      <c r="I12" s="154"/>
      <c r="J12" s="155"/>
      <c r="K12" s="156"/>
      <c r="L12" s="154"/>
      <c r="M12" s="156"/>
    </row>
    <row r="13" spans="1:6" ht="13.5" thickBot="1">
      <c r="A13" s="159" t="s">
        <v>351</v>
      </c>
      <c r="B13" s="228"/>
      <c r="C13" s="228"/>
      <c r="D13" s="228"/>
      <c r="E13" s="228"/>
      <c r="F13" s="228"/>
    </row>
    <row r="14" spans="1:10" s="131" customFormat="1" ht="13.5" customHeight="1">
      <c r="A14" s="231" t="s">
        <v>132</v>
      </c>
      <c r="B14" s="234">
        <v>2006</v>
      </c>
      <c r="C14" s="235">
        <v>2007</v>
      </c>
      <c r="D14" s="235">
        <v>2008</v>
      </c>
      <c r="E14" s="236" t="s">
        <v>141</v>
      </c>
      <c r="F14" s="230" t="s">
        <v>142</v>
      </c>
      <c r="G14" s="133">
        <v>2011</v>
      </c>
      <c r="H14" s="133" t="s">
        <v>134</v>
      </c>
      <c r="I14" s="133" t="s">
        <v>135</v>
      </c>
      <c r="J14" s="160"/>
    </row>
    <row r="15" spans="1:10" ht="12.75">
      <c r="A15" s="232" t="s">
        <v>88</v>
      </c>
      <c r="B15" s="147">
        <v>550472.43</v>
      </c>
      <c r="C15" s="147">
        <v>559654.82</v>
      </c>
      <c r="D15" s="147">
        <v>729727.72</v>
      </c>
      <c r="E15" s="238">
        <v>1318050.27</v>
      </c>
      <c r="F15" s="233">
        <v>1929998.02</v>
      </c>
      <c r="G15" s="148">
        <v>345590.38</v>
      </c>
      <c r="H15" s="147">
        <f>SUM(B15:G15)</f>
        <v>5433493.64</v>
      </c>
      <c r="I15" s="147">
        <f>H15*100/H22</f>
        <v>21.92733675329995</v>
      </c>
      <c r="J15" s="152"/>
    </row>
    <row r="16" spans="1:9" ht="12.75">
      <c r="A16" s="232" t="s">
        <v>87</v>
      </c>
      <c r="B16" s="237"/>
      <c r="C16" s="147"/>
      <c r="D16" s="147"/>
      <c r="E16" s="238">
        <v>1299816.76</v>
      </c>
      <c r="F16" s="233">
        <v>823289.24</v>
      </c>
      <c r="G16" s="148">
        <v>918792.6</v>
      </c>
      <c r="H16" s="147">
        <f aca="true" t="shared" si="0" ref="H16:H21">SUM(B16:G16)</f>
        <v>3041898.6</v>
      </c>
      <c r="I16" s="147">
        <f>H16*100/H22</f>
        <v>12.275846700280976</v>
      </c>
    </row>
    <row r="17" spans="1:9" ht="12.75">
      <c r="A17" s="232" t="s">
        <v>90</v>
      </c>
      <c r="B17" s="147">
        <v>667784.56</v>
      </c>
      <c r="C17" s="147">
        <v>292485.57</v>
      </c>
      <c r="D17" s="147">
        <v>1021629.55</v>
      </c>
      <c r="E17" s="238">
        <v>393619.41</v>
      </c>
      <c r="F17" s="233">
        <v>1500549.02</v>
      </c>
      <c r="G17" s="148">
        <v>794709.66</v>
      </c>
      <c r="H17" s="147">
        <f t="shared" si="0"/>
        <v>4670777.7700000005</v>
      </c>
      <c r="I17" s="147">
        <f>H17*100/H22</f>
        <v>18.849330439745835</v>
      </c>
    </row>
    <row r="18" spans="1:10" ht="12.75">
      <c r="A18" s="232" t="s">
        <v>133</v>
      </c>
      <c r="B18" s="147">
        <v>357816.7</v>
      </c>
      <c r="C18" s="147">
        <v>600937.99</v>
      </c>
      <c r="D18" s="147">
        <v>603944.42</v>
      </c>
      <c r="E18" s="238">
        <v>1014420.63</v>
      </c>
      <c r="F18" s="233">
        <v>1566755.48</v>
      </c>
      <c r="G18" s="148">
        <v>163668.82</v>
      </c>
      <c r="H18" s="147">
        <f t="shared" si="0"/>
        <v>4307544.04</v>
      </c>
      <c r="I18" s="147">
        <f>H18*100/H22</f>
        <v>17.383469090570273</v>
      </c>
      <c r="J18" s="152"/>
    </row>
    <row r="19" spans="1:9" ht="13.5" thickBot="1">
      <c r="A19" s="232" t="s">
        <v>91</v>
      </c>
      <c r="B19" s="229">
        <v>18400</v>
      </c>
      <c r="C19" s="147">
        <v>153428.04</v>
      </c>
      <c r="D19" s="147">
        <v>242982.42</v>
      </c>
      <c r="E19" s="239">
        <v>0</v>
      </c>
      <c r="F19" s="233">
        <v>50377.05</v>
      </c>
      <c r="G19" s="148">
        <v>626735.66</v>
      </c>
      <c r="H19" s="147">
        <f t="shared" si="0"/>
        <v>1091923.17</v>
      </c>
      <c r="I19" s="147">
        <f>H19*100/H22</f>
        <v>4.406551041315066</v>
      </c>
    </row>
    <row r="20" spans="1:10" ht="13.5" thickBot="1">
      <c r="A20" s="232" t="s">
        <v>125</v>
      </c>
      <c r="B20" s="281">
        <v>471960.65</v>
      </c>
      <c r="C20" s="233"/>
      <c r="D20" s="147"/>
      <c r="E20" s="240">
        <v>636317.42</v>
      </c>
      <c r="F20" s="233">
        <v>19600</v>
      </c>
      <c r="G20" s="148">
        <v>719442.88</v>
      </c>
      <c r="H20" s="147">
        <f t="shared" si="0"/>
        <v>1847320.9500000002</v>
      </c>
      <c r="I20" s="147">
        <f>H20*100/H22</f>
        <v>7.455024565387361</v>
      </c>
      <c r="J20" s="152"/>
    </row>
    <row r="21" spans="1:10" ht="12.75">
      <c r="A21" s="232" t="s">
        <v>45</v>
      </c>
      <c r="B21" s="149">
        <v>356967.28</v>
      </c>
      <c r="C21" s="147">
        <v>1625902.04</v>
      </c>
      <c r="D21" s="147">
        <v>450126.07</v>
      </c>
      <c r="E21" s="241">
        <v>1053588.53</v>
      </c>
      <c r="F21" s="233"/>
      <c r="G21" s="148">
        <v>900000</v>
      </c>
      <c r="H21" s="147">
        <f t="shared" si="0"/>
        <v>4386583.92</v>
      </c>
      <c r="I21" s="147">
        <f>H21*100/H22</f>
        <v>17.70244140940056</v>
      </c>
      <c r="J21" s="156"/>
    </row>
    <row r="22" spans="1:10" ht="13.5" thickBot="1">
      <c r="A22" s="232" t="s">
        <v>112</v>
      </c>
      <c r="B22" s="237">
        <f aca="true" t="shared" si="1" ref="B22:I22">SUM(B15:B21)</f>
        <v>2423401.62</v>
      </c>
      <c r="C22" s="147">
        <f t="shared" si="1"/>
        <v>3232408.46</v>
      </c>
      <c r="D22" s="147">
        <f t="shared" si="1"/>
        <v>3048410.1799999997</v>
      </c>
      <c r="E22" s="238">
        <f t="shared" si="1"/>
        <v>5715813.0200000005</v>
      </c>
      <c r="F22" s="233">
        <f t="shared" si="1"/>
        <v>5890568.81</v>
      </c>
      <c r="G22" s="148">
        <f t="shared" si="1"/>
        <v>4468940</v>
      </c>
      <c r="H22" s="147">
        <f t="shared" si="1"/>
        <v>24779542.089999996</v>
      </c>
      <c r="I22" s="147">
        <f t="shared" si="1"/>
        <v>100.00000000000003</v>
      </c>
      <c r="J22" s="156"/>
    </row>
    <row r="23" spans="1:2" ht="13.5" thickBot="1">
      <c r="A23" s="159" t="s">
        <v>146</v>
      </c>
      <c r="B23" s="228"/>
    </row>
    <row r="24" spans="1:10" s="131" customFormat="1" ht="13.5" customHeight="1">
      <c r="A24" s="231" t="s">
        <v>132</v>
      </c>
      <c r="B24" s="234">
        <v>2006</v>
      </c>
      <c r="C24" s="235">
        <v>2007</v>
      </c>
      <c r="D24" s="235">
        <v>2008</v>
      </c>
      <c r="E24" s="236" t="s">
        <v>141</v>
      </c>
      <c r="F24" s="230" t="s">
        <v>142</v>
      </c>
      <c r="G24" s="133">
        <v>2011</v>
      </c>
      <c r="H24" s="133" t="s">
        <v>145</v>
      </c>
      <c r="I24" s="133" t="s">
        <v>138</v>
      </c>
      <c r="J24" s="133" t="s">
        <v>304</v>
      </c>
    </row>
    <row r="25" spans="1:11" ht="12.75">
      <c r="A25" s="232" t="s">
        <v>88</v>
      </c>
      <c r="B25" s="147">
        <v>550472.43</v>
      </c>
      <c r="C25" s="147">
        <v>559654.82</v>
      </c>
      <c r="D25" s="147">
        <v>729727.72</v>
      </c>
      <c r="E25" s="238">
        <v>1318050.27</v>
      </c>
      <c r="F25" s="233">
        <v>1929998.02</v>
      </c>
      <c r="G25" s="148">
        <v>345590.38</v>
      </c>
      <c r="H25" s="147">
        <v>8668357.56</v>
      </c>
      <c r="I25" s="135">
        <f>SUM(B25:H25)</f>
        <v>14101851.2</v>
      </c>
      <c r="J25" s="148">
        <f>I25*100/I32</f>
        <v>37.43857987094157</v>
      </c>
      <c r="K25" s="152"/>
    </row>
    <row r="26" spans="1:10" ht="12.75">
      <c r="A26" s="232" t="s">
        <v>87</v>
      </c>
      <c r="B26" s="237"/>
      <c r="C26" s="147"/>
      <c r="D26" s="147"/>
      <c r="E26" s="238">
        <v>1299816.76</v>
      </c>
      <c r="F26" s="233">
        <v>823289.24</v>
      </c>
      <c r="G26" s="148">
        <v>918792.6</v>
      </c>
      <c r="H26" s="147">
        <v>1392627.38</v>
      </c>
      <c r="I26" s="135">
        <f aca="true" t="shared" si="2" ref="I26:I31">SUM(B26:H26)</f>
        <v>4434525.98</v>
      </c>
      <c r="J26" s="148">
        <f>I26*100/I32</f>
        <v>11.773089414813526</v>
      </c>
    </row>
    <row r="27" spans="1:10" ht="12.75">
      <c r="A27" s="232" t="s">
        <v>90</v>
      </c>
      <c r="B27" s="147">
        <v>667784.56</v>
      </c>
      <c r="C27" s="147">
        <v>292485.57</v>
      </c>
      <c r="D27" s="147">
        <v>1021629.55</v>
      </c>
      <c r="E27" s="238">
        <v>393619.41</v>
      </c>
      <c r="F27" s="233">
        <v>1500549.02</v>
      </c>
      <c r="G27" s="148">
        <v>794709.66</v>
      </c>
      <c r="H27" s="147">
        <v>1191811.15</v>
      </c>
      <c r="I27" s="135">
        <f t="shared" si="2"/>
        <v>5862588.92</v>
      </c>
      <c r="J27" s="148">
        <f>I27*100/I32</f>
        <v>15.56441068757817</v>
      </c>
    </row>
    <row r="28" spans="1:11" ht="12.75">
      <c r="A28" s="232" t="s">
        <v>133</v>
      </c>
      <c r="B28" s="147">
        <v>357816.7</v>
      </c>
      <c r="C28" s="147">
        <v>600937.99</v>
      </c>
      <c r="D28" s="147">
        <v>603944.42</v>
      </c>
      <c r="E28" s="238">
        <v>1014420.63</v>
      </c>
      <c r="F28" s="233">
        <v>1566755.48</v>
      </c>
      <c r="G28" s="148">
        <v>163668.82</v>
      </c>
      <c r="H28" s="147">
        <v>604844.46</v>
      </c>
      <c r="I28" s="135">
        <f t="shared" si="2"/>
        <v>4912388.5</v>
      </c>
      <c r="J28" s="148">
        <f>I28*100/I32</f>
        <v>13.041752221463295</v>
      </c>
      <c r="K28" s="152"/>
    </row>
    <row r="29" spans="1:10" ht="13.5" thickBot="1">
      <c r="A29" s="232" t="s">
        <v>91</v>
      </c>
      <c r="B29" s="229">
        <v>18400</v>
      </c>
      <c r="C29" s="147">
        <v>153428.04</v>
      </c>
      <c r="D29" s="147">
        <v>242982.42</v>
      </c>
      <c r="E29" s="239">
        <v>0</v>
      </c>
      <c r="F29" s="233">
        <v>50377.05</v>
      </c>
      <c r="G29" s="148">
        <v>626735.66</v>
      </c>
      <c r="H29" s="147"/>
      <c r="I29" s="135">
        <f t="shared" si="2"/>
        <v>1091923.17</v>
      </c>
      <c r="J29" s="148">
        <f>I29*100/I32</f>
        <v>2.8989139250722418</v>
      </c>
    </row>
    <row r="30" spans="1:11" ht="13.5" thickBot="1">
      <c r="A30" s="232" t="s">
        <v>125</v>
      </c>
      <c r="B30" s="281">
        <v>471960.65</v>
      </c>
      <c r="C30" s="233"/>
      <c r="D30" s="147"/>
      <c r="E30" s="240">
        <v>636317.42</v>
      </c>
      <c r="F30" s="233">
        <v>19600</v>
      </c>
      <c r="G30" s="148">
        <v>719442.88</v>
      </c>
      <c r="H30" s="147">
        <v>1029446.94</v>
      </c>
      <c r="I30" s="135">
        <f t="shared" si="2"/>
        <v>2876767.89</v>
      </c>
      <c r="J30" s="148">
        <f>I30*100/I32</f>
        <v>7.6374443959474645</v>
      </c>
      <c r="K30" s="152"/>
    </row>
    <row r="31" spans="1:10" ht="12.75">
      <c r="A31" s="232" t="s">
        <v>45</v>
      </c>
      <c r="B31" s="149">
        <v>356967.28</v>
      </c>
      <c r="C31" s="147">
        <v>1625902.04</v>
      </c>
      <c r="D31" s="147">
        <v>450126.07</v>
      </c>
      <c r="E31" s="241">
        <v>1053588.53</v>
      </c>
      <c r="F31" s="233"/>
      <c r="G31" s="148">
        <v>900000</v>
      </c>
      <c r="H31" s="147"/>
      <c r="I31" s="135">
        <f t="shared" si="2"/>
        <v>4386583.92</v>
      </c>
      <c r="J31" s="148">
        <f>I31*100/I32</f>
        <v>11.645809484183745</v>
      </c>
    </row>
    <row r="32" spans="1:10" ht="12.75">
      <c r="A32" s="232" t="s">
        <v>112</v>
      </c>
      <c r="B32" s="237">
        <f aca="true" t="shared" si="3" ref="B32:H32">SUM(B25:B31)</f>
        <v>2423401.62</v>
      </c>
      <c r="C32" s="147">
        <f t="shared" si="3"/>
        <v>3232408.46</v>
      </c>
      <c r="D32" s="147">
        <f t="shared" si="3"/>
        <v>3048410.1799999997</v>
      </c>
      <c r="E32" s="238">
        <f t="shared" si="3"/>
        <v>5715813.0200000005</v>
      </c>
      <c r="F32" s="233">
        <f t="shared" si="3"/>
        <v>5890568.81</v>
      </c>
      <c r="G32" s="148">
        <f t="shared" si="3"/>
        <v>4468940</v>
      </c>
      <c r="H32" s="147">
        <f t="shared" si="3"/>
        <v>12887087.49</v>
      </c>
      <c r="I32" s="147">
        <f>SUM(B32:H32)</f>
        <v>37666629.58</v>
      </c>
      <c r="J32" s="148">
        <f>SUM(J25:J31)</f>
        <v>100.00000000000001</v>
      </c>
    </row>
    <row r="33" spans="1:13" ht="5.25" customHeight="1">
      <c r="A33" s="153"/>
      <c r="B33" s="153"/>
      <c r="C33" s="154"/>
      <c r="D33" s="154"/>
      <c r="E33" s="154"/>
      <c r="F33" s="154"/>
      <c r="G33" s="154"/>
      <c r="H33" s="154"/>
      <c r="I33" s="154"/>
      <c r="J33" s="155"/>
      <c r="K33" s="156"/>
      <c r="L33" s="154"/>
      <c r="M33" s="156"/>
    </row>
    <row r="34" spans="1:13" ht="5.25" customHeight="1" thickBot="1">
      <c r="A34" s="153"/>
      <c r="B34" s="153"/>
      <c r="C34" s="154"/>
      <c r="D34" s="154"/>
      <c r="E34" s="154"/>
      <c r="F34" s="154"/>
      <c r="G34" s="154"/>
      <c r="H34" s="154"/>
      <c r="I34" s="154"/>
      <c r="J34" s="155"/>
      <c r="K34" s="156"/>
      <c r="L34" s="154"/>
      <c r="M34" s="156"/>
    </row>
    <row r="35" spans="1:13" s="56" customFormat="1" ht="33.75" customHeight="1" thickBot="1">
      <c r="A35" s="410" t="s">
        <v>140</v>
      </c>
      <c r="B35" s="411"/>
      <c r="C35" s="411"/>
      <c r="D35" s="411"/>
      <c r="E35" s="411"/>
      <c r="F35" s="411"/>
      <c r="G35" s="411"/>
      <c r="H35" s="411"/>
      <c r="I35" s="412"/>
      <c r="J35" s="242"/>
      <c r="K35" s="242"/>
      <c r="L35" s="242"/>
      <c r="M35" s="242"/>
    </row>
    <row r="36" ht="3.75" customHeight="1">
      <c r="K36" s="142"/>
    </row>
    <row r="37" spans="1:13" ht="5.25" customHeight="1" thickBot="1">
      <c r="A37" s="153"/>
      <c r="B37" s="153"/>
      <c r="C37" s="154"/>
      <c r="D37" s="154"/>
      <c r="E37" s="154"/>
      <c r="F37" s="154"/>
      <c r="G37" s="154"/>
      <c r="H37" s="154"/>
      <c r="I37" s="154"/>
      <c r="J37" s="155"/>
      <c r="K37" s="156"/>
      <c r="L37" s="154"/>
      <c r="M37" s="156"/>
    </row>
    <row r="38" spans="1:13" s="56" customFormat="1" ht="24" customHeight="1" thickBot="1">
      <c r="A38" s="413" t="s">
        <v>144</v>
      </c>
      <c r="B38" s="414"/>
      <c r="C38" s="414"/>
      <c r="D38" s="414"/>
      <c r="E38" s="414"/>
      <c r="F38" s="414"/>
      <c r="G38" s="414"/>
      <c r="H38" s="414"/>
      <c r="I38" s="415"/>
      <c r="J38" s="242"/>
      <c r="K38" s="242"/>
      <c r="L38" s="242"/>
      <c r="M38" s="242"/>
    </row>
    <row r="39" spans="1:11" ht="26.25" customHeight="1" thickBot="1">
      <c r="A39" s="419" t="s">
        <v>352</v>
      </c>
      <c r="B39" s="420"/>
      <c r="C39" s="420"/>
      <c r="D39" s="420"/>
      <c r="E39" s="420"/>
      <c r="F39" s="420"/>
      <c r="G39" s="420"/>
      <c r="H39" s="420"/>
      <c r="I39" s="421"/>
      <c r="J39" s="278"/>
      <c r="K39" s="278"/>
    </row>
    <row r="40" ht="13.5" thickBot="1"/>
    <row r="41" spans="1:11" ht="13.5" customHeight="1" thickBot="1">
      <c r="A41" s="416" t="s">
        <v>403</v>
      </c>
      <c r="B41" s="417"/>
      <c r="C41" s="417"/>
      <c r="D41" s="417"/>
      <c r="E41" s="417"/>
      <c r="F41" s="417"/>
      <c r="G41" s="417"/>
      <c r="H41" s="417"/>
      <c r="I41" s="418"/>
      <c r="J41" s="279"/>
      <c r="K41" s="279"/>
    </row>
  </sheetData>
  <sheetProtection/>
  <mergeCells count="5">
    <mergeCell ref="A35:I35"/>
    <mergeCell ref="A38:I38"/>
    <mergeCell ref="A41:I41"/>
    <mergeCell ref="A2:K2"/>
    <mergeCell ref="A39:I39"/>
  </mergeCells>
  <printOptions/>
  <pageMargins left="0.79" right="0.2" top="0.53" bottom="0.18" header="0.3149606299212598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29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4.57421875" style="201" customWidth="1"/>
    <col min="2" max="2" width="18.00390625" style="183" customWidth="1"/>
    <col min="3" max="3" width="8.140625" style="183" customWidth="1"/>
    <col min="4" max="4" width="18.140625" style="183" hidden="1" customWidth="1"/>
    <col min="5" max="5" width="6.00390625" style="183" customWidth="1"/>
    <col min="6" max="6" width="9.57421875" style="183" hidden="1" customWidth="1"/>
    <col min="7" max="7" width="9.8515625" style="183" customWidth="1"/>
    <col min="8" max="8" width="10.57421875" style="183" customWidth="1"/>
    <col min="9" max="9" width="10.28125" style="183" customWidth="1"/>
    <col min="10" max="11" width="9.57421875" style="183" customWidth="1"/>
    <col min="12" max="12" width="11.00390625" style="202" customWidth="1"/>
    <col min="13" max="13" width="7.57421875" style="202" customWidth="1"/>
    <col min="14" max="14" width="8.57421875" style="183" customWidth="1"/>
    <col min="15" max="15" width="8.00390625" style="183" customWidth="1"/>
    <col min="16" max="16" width="10.8515625" style="183" customWidth="1"/>
    <col min="17" max="19" width="9.140625" style="183" customWidth="1"/>
    <col min="20" max="20" width="11.28125" style="183" bestFit="1" customWidth="1"/>
    <col min="21" max="16384" width="9.140625" style="183" customWidth="1"/>
  </cols>
  <sheetData>
    <row r="2" spans="1:16" s="180" customFormat="1" ht="15" customHeight="1" thickBot="1">
      <c r="A2" s="179" t="s">
        <v>404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customHeight="1">
      <c r="A3" s="424" t="s">
        <v>1</v>
      </c>
      <c r="B3" s="374" t="s">
        <v>252</v>
      </c>
      <c r="C3" s="374" t="s">
        <v>286</v>
      </c>
      <c r="D3" s="176" t="s">
        <v>287</v>
      </c>
      <c r="E3" s="374" t="s">
        <v>265</v>
      </c>
      <c r="F3" s="181" t="s">
        <v>11</v>
      </c>
      <c r="G3" s="181" t="s">
        <v>281</v>
      </c>
      <c r="H3" s="181" t="s">
        <v>283</v>
      </c>
      <c r="I3" s="181" t="s">
        <v>285</v>
      </c>
      <c r="J3" s="181" t="s">
        <v>285</v>
      </c>
      <c r="K3" s="181" t="s">
        <v>285</v>
      </c>
      <c r="L3" s="426" t="s">
        <v>57</v>
      </c>
      <c r="M3" s="182" t="s">
        <v>135</v>
      </c>
      <c r="N3" s="374" t="s">
        <v>268</v>
      </c>
      <c r="O3" s="374" t="s">
        <v>50</v>
      </c>
      <c r="P3" s="422" t="s">
        <v>269</v>
      </c>
    </row>
    <row r="4" spans="1:16" ht="22.5" customHeight="1" thickBot="1">
      <c r="A4" s="425"/>
      <c r="B4" s="375"/>
      <c r="C4" s="375"/>
      <c r="D4" s="177"/>
      <c r="E4" s="375"/>
      <c r="F4" s="184"/>
      <c r="G4" s="184" t="s">
        <v>282</v>
      </c>
      <c r="H4" s="184" t="s">
        <v>284</v>
      </c>
      <c r="I4" s="185">
        <v>1</v>
      </c>
      <c r="J4" s="185">
        <v>2</v>
      </c>
      <c r="K4" s="185">
        <v>3</v>
      </c>
      <c r="L4" s="427"/>
      <c r="M4" s="186" t="s">
        <v>266</v>
      </c>
      <c r="N4" s="375"/>
      <c r="O4" s="375"/>
      <c r="P4" s="423"/>
    </row>
    <row r="5" spans="1:16" ht="15" customHeight="1">
      <c r="A5" s="187">
        <v>1</v>
      </c>
      <c r="B5" s="179" t="s">
        <v>258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89"/>
      <c r="N5" s="188"/>
      <c r="O5" s="188"/>
      <c r="P5" s="188"/>
    </row>
    <row r="6" spans="1:16" s="196" customFormat="1" ht="11.25">
      <c r="A6" s="190" t="s">
        <v>0</v>
      </c>
      <c r="B6" s="191" t="s">
        <v>254</v>
      </c>
      <c r="C6" s="192">
        <v>4275</v>
      </c>
      <c r="D6" s="192"/>
      <c r="E6" s="193"/>
      <c r="F6" s="194">
        <v>600937.99</v>
      </c>
      <c r="G6" s="194">
        <v>978898.59</v>
      </c>
      <c r="H6" s="194">
        <v>698135.4</v>
      </c>
      <c r="I6" s="194">
        <v>137978.99</v>
      </c>
      <c r="J6" s="194"/>
      <c r="K6" s="194"/>
      <c r="L6" s="194">
        <f>H6+I6+J6+K6</f>
        <v>836114.39</v>
      </c>
      <c r="M6" s="194"/>
      <c r="N6" s="195">
        <v>34669</v>
      </c>
      <c r="O6" s="195">
        <v>35089</v>
      </c>
      <c r="P6" s="190" t="s">
        <v>270</v>
      </c>
    </row>
    <row r="7" spans="1:16" s="196" customFormat="1" ht="11.25">
      <c r="A7" s="190" t="s">
        <v>2</v>
      </c>
      <c r="B7" s="191" t="s">
        <v>253</v>
      </c>
      <c r="C7" s="192">
        <v>10748.06</v>
      </c>
      <c r="D7" s="192"/>
      <c r="E7" s="193"/>
      <c r="F7" s="194"/>
      <c r="G7" s="194">
        <v>2771109.38</v>
      </c>
      <c r="H7" s="194">
        <v>2590987.29</v>
      </c>
      <c r="I7" s="194">
        <v>180036.19</v>
      </c>
      <c r="J7" s="194">
        <v>179496.19</v>
      </c>
      <c r="K7" s="194">
        <v>251990.7</v>
      </c>
      <c r="L7" s="194">
        <f>H7+I7+J7+K7</f>
        <v>3202510.37</v>
      </c>
      <c r="M7" s="194"/>
      <c r="N7" s="195">
        <v>34669</v>
      </c>
      <c r="O7" s="195">
        <v>34754</v>
      </c>
      <c r="P7" s="190" t="s">
        <v>271</v>
      </c>
    </row>
    <row r="8" spans="1:16" s="196" customFormat="1" ht="11.25">
      <c r="A8" s="190" t="s">
        <v>8</v>
      </c>
      <c r="B8" s="191" t="s">
        <v>255</v>
      </c>
      <c r="C8" s="192">
        <v>4549.65</v>
      </c>
      <c r="D8" s="192"/>
      <c r="E8" s="193"/>
      <c r="F8" s="194"/>
      <c r="G8" s="194">
        <v>1728077.94</v>
      </c>
      <c r="H8" s="194">
        <v>1662665</v>
      </c>
      <c r="I8" s="194">
        <v>180152.94</v>
      </c>
      <c r="J8" s="194">
        <v>52341</v>
      </c>
      <c r="K8" s="194">
        <v>183164.43</v>
      </c>
      <c r="L8" s="194">
        <f>H8+I8+J8+K8</f>
        <v>2078323.3699999999</v>
      </c>
      <c r="M8" s="194"/>
      <c r="N8" s="195">
        <v>34669</v>
      </c>
      <c r="O8" s="195">
        <v>35084</v>
      </c>
      <c r="P8" s="190" t="s">
        <v>272</v>
      </c>
    </row>
    <row r="9" spans="1:16" s="196" customFormat="1" ht="11.25">
      <c r="A9" s="190" t="s">
        <v>27</v>
      </c>
      <c r="B9" s="191" t="s">
        <v>256</v>
      </c>
      <c r="C9" s="192">
        <v>7065.63</v>
      </c>
      <c r="D9" s="192"/>
      <c r="E9" s="193"/>
      <c r="F9" s="194"/>
      <c r="G9" s="194">
        <v>2156982.48</v>
      </c>
      <c r="H9" s="194">
        <v>2081056.69</v>
      </c>
      <c r="I9" s="194">
        <v>332624.24</v>
      </c>
      <c r="J9" s="194"/>
      <c r="K9" s="194"/>
      <c r="L9" s="194">
        <f>H9+I9+J9+K9</f>
        <v>2413680.9299999997</v>
      </c>
      <c r="M9" s="194"/>
      <c r="N9" s="195">
        <v>34680</v>
      </c>
      <c r="O9" s="195">
        <v>35142</v>
      </c>
      <c r="P9" s="190" t="s">
        <v>270</v>
      </c>
    </row>
    <row r="10" spans="1:16" s="196" customFormat="1" ht="11.25">
      <c r="A10" s="190" t="s">
        <v>33</v>
      </c>
      <c r="B10" s="191" t="s">
        <v>257</v>
      </c>
      <c r="C10" s="192">
        <v>361</v>
      </c>
      <c r="D10" s="192"/>
      <c r="E10" s="193"/>
      <c r="F10" s="194"/>
      <c r="G10" s="194">
        <v>137115.02</v>
      </c>
      <c r="H10" s="194">
        <v>131630.41</v>
      </c>
      <c r="I10" s="194">
        <v>6097.09</v>
      </c>
      <c r="J10" s="194"/>
      <c r="K10" s="194"/>
      <c r="L10" s="194">
        <f>H10+I10+J10+K10</f>
        <v>137727.5</v>
      </c>
      <c r="M10" s="194"/>
      <c r="N10" s="195">
        <v>34669</v>
      </c>
      <c r="O10" s="195">
        <v>35089</v>
      </c>
      <c r="P10" s="190" t="s">
        <v>273</v>
      </c>
    </row>
    <row r="11" spans="1:16" s="196" customFormat="1" ht="11.25">
      <c r="A11" s="190"/>
      <c r="B11" s="197" t="s">
        <v>267</v>
      </c>
      <c r="C11" s="192">
        <f>SUM(C6:C10)</f>
        <v>26999.34</v>
      </c>
      <c r="D11" s="192"/>
      <c r="E11" s="198">
        <f>C11*100/C31</f>
        <v>61.58909216827646</v>
      </c>
      <c r="F11" s="194"/>
      <c r="G11" s="194">
        <f aca="true" t="shared" si="0" ref="G11:L11">SUM(G6:G10)</f>
        <v>7772183.41</v>
      </c>
      <c r="H11" s="194">
        <f t="shared" si="0"/>
        <v>7164474.789999999</v>
      </c>
      <c r="I11" s="282">
        <f t="shared" si="0"/>
        <v>836889.45</v>
      </c>
      <c r="J11" s="282">
        <f t="shared" si="0"/>
        <v>231837.19</v>
      </c>
      <c r="K11" s="282">
        <f t="shared" si="0"/>
        <v>435155.13</v>
      </c>
      <c r="L11" s="199">
        <f t="shared" si="0"/>
        <v>8668356.559999999</v>
      </c>
      <c r="M11" s="194">
        <f>L11*100/L31</f>
        <v>67.26389682203491</v>
      </c>
      <c r="N11" s="190"/>
      <c r="O11" s="190"/>
      <c r="P11" s="190"/>
    </row>
    <row r="12" spans="1:13" ht="11.25">
      <c r="A12" s="183"/>
      <c r="D12" s="200"/>
      <c r="F12" s="200"/>
      <c r="G12" s="200"/>
      <c r="H12" s="200"/>
      <c r="I12" s="200"/>
      <c r="J12" s="200"/>
      <c r="K12" s="200"/>
      <c r="L12" s="183"/>
      <c r="M12" s="183"/>
    </row>
    <row r="13" spans="1:16" ht="15" customHeight="1">
      <c r="A13" s="187">
        <v>2</v>
      </c>
      <c r="B13" s="179" t="s">
        <v>125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189"/>
      <c r="N13" s="188"/>
      <c r="O13" s="188"/>
      <c r="P13" s="188"/>
    </row>
    <row r="14" spans="1:16" s="196" customFormat="1" ht="11.25">
      <c r="A14" s="190" t="s">
        <v>3</v>
      </c>
      <c r="B14" s="191" t="s">
        <v>259</v>
      </c>
      <c r="C14" s="192">
        <v>3286.06</v>
      </c>
      <c r="D14" s="192"/>
      <c r="E14" s="193"/>
      <c r="F14" s="194">
        <v>600937.99</v>
      </c>
      <c r="G14" s="194">
        <v>858876.19</v>
      </c>
      <c r="H14" s="194">
        <v>823660</v>
      </c>
      <c r="I14" s="194">
        <v>180241.36</v>
      </c>
      <c r="J14" s="194">
        <v>25545.58</v>
      </c>
      <c r="K14" s="194"/>
      <c r="L14" s="194">
        <f>H14+I14+J14</f>
        <v>1029446.94</v>
      </c>
      <c r="M14" s="194"/>
      <c r="N14" s="195">
        <v>34669</v>
      </c>
      <c r="O14" s="195">
        <v>35120</v>
      </c>
      <c r="P14" s="190" t="s">
        <v>274</v>
      </c>
    </row>
    <row r="15" spans="1:16" s="196" customFormat="1" ht="11.25">
      <c r="A15" s="190"/>
      <c r="B15" s="197" t="s">
        <v>279</v>
      </c>
      <c r="C15" s="192">
        <f>SUM(C14)</f>
        <v>3286.06</v>
      </c>
      <c r="D15" s="192"/>
      <c r="E15" s="198">
        <f>C15*100/C31</f>
        <v>7.4959407233838515</v>
      </c>
      <c r="F15" s="194"/>
      <c r="G15" s="194">
        <f>SUM(G14)</f>
        <v>858876.19</v>
      </c>
      <c r="H15" s="194">
        <f>SUM(H14)</f>
        <v>823660</v>
      </c>
      <c r="I15" s="194">
        <f>SUM(I14)</f>
        <v>180241.36</v>
      </c>
      <c r="J15" s="194">
        <f>SUM(J14)</f>
        <v>25545.58</v>
      </c>
      <c r="K15" s="194"/>
      <c r="L15" s="199">
        <f>SUM(L14:L14)</f>
        <v>1029446.94</v>
      </c>
      <c r="M15" s="194">
        <f>L15*100/L31</f>
        <v>7.988205408560117</v>
      </c>
      <c r="N15" s="190"/>
      <c r="O15" s="190"/>
      <c r="P15" s="190"/>
    </row>
    <row r="16" spans="1:13" ht="11.25">
      <c r="A16" s="183"/>
      <c r="D16" s="200"/>
      <c r="F16" s="200"/>
      <c r="G16" s="200"/>
      <c r="H16" s="200"/>
      <c r="I16" s="200"/>
      <c r="J16" s="200"/>
      <c r="K16" s="200"/>
      <c r="L16" s="183"/>
      <c r="M16" s="183"/>
    </row>
    <row r="17" spans="1:16" ht="15" customHeight="1">
      <c r="A17" s="187">
        <v>3</v>
      </c>
      <c r="B17" s="179" t="s">
        <v>280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9"/>
      <c r="M17" s="189"/>
      <c r="N17" s="188"/>
      <c r="O17" s="188"/>
      <c r="P17" s="188"/>
    </row>
    <row r="18" spans="1:16" s="196" customFormat="1" ht="11.25">
      <c r="A18" s="190" t="s">
        <v>0</v>
      </c>
      <c r="B18" s="191" t="s">
        <v>260</v>
      </c>
      <c r="C18" s="192">
        <v>2055</v>
      </c>
      <c r="D18" s="192"/>
      <c r="E18" s="193"/>
      <c r="F18" s="194">
        <v>600937.99</v>
      </c>
      <c r="G18" s="194">
        <v>669930</v>
      </c>
      <c r="H18" s="194">
        <v>643802.73</v>
      </c>
      <c r="I18" s="194">
        <v>145059.75</v>
      </c>
      <c r="J18" s="194"/>
      <c r="K18" s="194"/>
      <c r="L18" s="194">
        <f>H18+I18+J18</f>
        <v>788862.48</v>
      </c>
      <c r="M18" s="194"/>
      <c r="N18" s="195">
        <v>34669</v>
      </c>
      <c r="O18" s="195">
        <v>35089</v>
      </c>
      <c r="P18" s="190" t="s">
        <v>270</v>
      </c>
    </row>
    <row r="19" spans="1:16" s="196" customFormat="1" ht="11.25">
      <c r="A19" s="190" t="s">
        <v>2</v>
      </c>
      <c r="B19" s="191" t="s">
        <v>254</v>
      </c>
      <c r="C19" s="192">
        <v>2060</v>
      </c>
      <c r="D19" s="192"/>
      <c r="E19" s="193"/>
      <c r="F19" s="194"/>
      <c r="G19" s="194">
        <v>611542.33</v>
      </c>
      <c r="H19" s="194">
        <v>584023</v>
      </c>
      <c r="I19" s="194">
        <v>19741.9</v>
      </c>
      <c r="J19" s="194"/>
      <c r="K19" s="194"/>
      <c r="L19" s="194">
        <f>H19+I19+J19</f>
        <v>603764.9</v>
      </c>
      <c r="M19" s="194"/>
      <c r="N19" s="195">
        <v>34669</v>
      </c>
      <c r="O19" s="195">
        <v>35071</v>
      </c>
      <c r="P19" s="190" t="s">
        <v>275</v>
      </c>
    </row>
    <row r="20" spans="1:16" s="196" customFormat="1" ht="11.25">
      <c r="A20" s="190"/>
      <c r="B20" s="197" t="s">
        <v>139</v>
      </c>
      <c r="C20" s="192">
        <f>SUM(C18:C19)</f>
        <v>4115</v>
      </c>
      <c r="D20" s="192"/>
      <c r="E20" s="198">
        <f>C20*100/C31</f>
        <v>9.386863318601774</v>
      </c>
      <c r="F20" s="194"/>
      <c r="G20" s="194">
        <f>SUM(G18:G19)</f>
        <v>1281472.33</v>
      </c>
      <c r="H20" s="194">
        <f>SUM(H18:H19)</f>
        <v>1227825.73</v>
      </c>
      <c r="I20" s="194">
        <f>SUM(I18:I19)</f>
        <v>164801.65</v>
      </c>
      <c r="J20" s="194"/>
      <c r="K20" s="194"/>
      <c r="L20" s="199">
        <f>SUM(L18:L19)</f>
        <v>1392627.38</v>
      </c>
      <c r="M20" s="194">
        <f>L20*100/L31</f>
        <v>10.806378781430839</v>
      </c>
      <c r="N20" s="190"/>
      <c r="O20" s="195"/>
      <c r="P20" s="190"/>
    </row>
    <row r="21" spans="1:13" ht="11.25">
      <c r="A21" s="183"/>
      <c r="D21" s="200"/>
      <c r="F21" s="200"/>
      <c r="G21" s="200"/>
      <c r="H21" s="200"/>
      <c r="I21" s="200"/>
      <c r="J21" s="200"/>
      <c r="K21" s="200"/>
      <c r="L21" s="183"/>
      <c r="M21" s="183"/>
    </row>
    <row r="22" spans="1:16" ht="15" customHeight="1">
      <c r="A22" s="187">
        <v>4</v>
      </c>
      <c r="B22" s="179" t="s">
        <v>261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9"/>
      <c r="M22" s="189"/>
      <c r="N22" s="188"/>
      <c r="O22" s="189"/>
      <c r="P22" s="188"/>
    </row>
    <row r="23" spans="1:16" s="196" customFormat="1" ht="11.25">
      <c r="A23" s="190" t="s">
        <v>7</v>
      </c>
      <c r="B23" s="191" t="s">
        <v>262</v>
      </c>
      <c r="C23" s="192">
        <v>6349</v>
      </c>
      <c r="D23" s="192"/>
      <c r="E23" s="193"/>
      <c r="F23" s="194">
        <v>600937.99</v>
      </c>
      <c r="G23" s="194">
        <v>1510055.29</v>
      </c>
      <c r="H23" s="194">
        <v>967639.91</v>
      </c>
      <c r="I23" s="194">
        <v>224171.24</v>
      </c>
      <c r="J23" s="194"/>
      <c r="K23" s="194"/>
      <c r="L23" s="194">
        <f>H23+I23+J23</f>
        <v>1191811.15</v>
      </c>
      <c r="M23" s="194"/>
      <c r="N23" s="195">
        <v>34669</v>
      </c>
      <c r="O23" s="195">
        <v>35146</v>
      </c>
      <c r="P23" s="190" t="s">
        <v>276</v>
      </c>
    </row>
    <row r="24" spans="1:16" s="196" customFormat="1" ht="11.25">
      <c r="A24" s="190"/>
      <c r="B24" s="197" t="s">
        <v>139</v>
      </c>
      <c r="C24" s="192">
        <f>SUM(C23:C23)</f>
        <v>6349</v>
      </c>
      <c r="D24" s="192"/>
      <c r="E24" s="198">
        <f>C24*100/C31</f>
        <v>14.482914996306844</v>
      </c>
      <c r="F24" s="194"/>
      <c r="G24" s="194">
        <f>SUM(G23)</f>
        <v>1510055.29</v>
      </c>
      <c r="H24" s="194">
        <f>SUM(H23)</f>
        <v>967639.91</v>
      </c>
      <c r="I24" s="194">
        <f>SUM(I23)</f>
        <v>224171.24</v>
      </c>
      <c r="J24" s="194"/>
      <c r="K24" s="194"/>
      <c r="L24" s="199">
        <f>SUM(L23:L23)</f>
        <v>1191811.15</v>
      </c>
      <c r="M24" s="194">
        <f>L24*100/L31</f>
        <v>9.248103913361724</v>
      </c>
      <c r="N24" s="190"/>
      <c r="O24" s="195"/>
      <c r="P24" s="190"/>
    </row>
    <row r="25" spans="1:13" ht="11.25">
      <c r="A25" s="183"/>
      <c r="D25" s="200"/>
      <c r="F25" s="200"/>
      <c r="G25" s="200"/>
      <c r="H25" s="200"/>
      <c r="I25" s="200"/>
      <c r="J25" s="200"/>
      <c r="K25" s="200"/>
      <c r="L25" s="183"/>
      <c r="M25" s="183"/>
    </row>
    <row r="26" spans="1:16" ht="15" customHeight="1">
      <c r="A26" s="187">
        <v>5</v>
      </c>
      <c r="B26" s="179" t="s">
        <v>104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189"/>
      <c r="N26" s="189"/>
      <c r="O26" s="189"/>
      <c r="P26" s="188"/>
    </row>
    <row r="27" spans="1:16" s="196" customFormat="1" ht="11.25">
      <c r="A27" s="190" t="s">
        <v>71</v>
      </c>
      <c r="B27" s="191" t="s">
        <v>263</v>
      </c>
      <c r="C27" s="192">
        <v>1598.46</v>
      </c>
      <c r="D27" s="192"/>
      <c r="E27" s="193"/>
      <c r="F27" s="194">
        <v>600937.99</v>
      </c>
      <c r="G27" s="194">
        <v>282775.95</v>
      </c>
      <c r="H27" s="194">
        <v>220043</v>
      </c>
      <c r="I27" s="194">
        <v>37984.47</v>
      </c>
      <c r="J27" s="194"/>
      <c r="K27" s="194"/>
      <c r="L27" s="194">
        <f>H27+I27+J27</f>
        <v>258027.47</v>
      </c>
      <c r="M27" s="194"/>
      <c r="N27" s="195">
        <v>34631</v>
      </c>
      <c r="O27" s="195">
        <v>35132</v>
      </c>
      <c r="P27" s="190" t="s">
        <v>277</v>
      </c>
    </row>
    <row r="28" spans="1:16" s="196" customFormat="1" ht="11.25">
      <c r="A28" s="190" t="s">
        <v>102</v>
      </c>
      <c r="B28" s="191" t="s">
        <v>264</v>
      </c>
      <c r="C28" s="192">
        <v>1490</v>
      </c>
      <c r="D28" s="192"/>
      <c r="E28" s="193"/>
      <c r="F28" s="194"/>
      <c r="G28" s="194">
        <v>516259.76</v>
      </c>
      <c r="H28" s="194">
        <v>326000</v>
      </c>
      <c r="I28" s="194">
        <v>20816.99</v>
      </c>
      <c r="J28" s="194"/>
      <c r="K28" s="194"/>
      <c r="L28" s="194">
        <f>H28+I28+J28</f>
        <v>346816.99</v>
      </c>
      <c r="M28" s="194"/>
      <c r="N28" s="195">
        <v>34708</v>
      </c>
      <c r="O28" s="195">
        <v>35429</v>
      </c>
      <c r="P28" s="190" t="s">
        <v>278</v>
      </c>
    </row>
    <row r="29" spans="1:16" s="196" customFormat="1" ht="11.25">
      <c r="A29" s="203"/>
      <c r="B29" s="204" t="s">
        <v>139</v>
      </c>
      <c r="C29" s="205">
        <f>SUM(C27:C28)</f>
        <v>3088.46</v>
      </c>
      <c r="D29" s="205"/>
      <c r="E29" s="206">
        <f>C29*100/C31</f>
        <v>7.045188793431066</v>
      </c>
      <c r="F29" s="207"/>
      <c r="G29" s="207">
        <f>SUM(G27:G28)</f>
        <v>799035.71</v>
      </c>
      <c r="H29" s="207">
        <f>SUM(H27:H28)</f>
        <v>546043</v>
      </c>
      <c r="I29" s="207">
        <f>SUM(I27:I28)</f>
        <v>58801.46000000001</v>
      </c>
      <c r="J29" s="207"/>
      <c r="K29" s="207"/>
      <c r="L29" s="208">
        <f>SUM(L27:L28)</f>
        <v>604844.46</v>
      </c>
      <c r="M29" s="207">
        <f>L29*100/L31</f>
        <v>4.693415074612416</v>
      </c>
      <c r="N29" s="209"/>
      <c r="O29" s="209"/>
      <c r="P29" s="203"/>
    </row>
    <row r="30" spans="1:16" s="196" customFormat="1" ht="11.25">
      <c r="A30" s="216"/>
      <c r="B30" s="217"/>
      <c r="C30" s="218"/>
      <c r="D30" s="218"/>
      <c r="E30" s="219"/>
      <c r="F30" s="220"/>
      <c r="G30" s="220"/>
      <c r="H30" s="220"/>
      <c r="I30" s="220"/>
      <c r="J30" s="220"/>
      <c r="K30" s="220"/>
      <c r="L30" s="221"/>
      <c r="M30" s="221"/>
      <c r="N30" s="222"/>
      <c r="O30" s="222"/>
      <c r="P30" s="223"/>
    </row>
    <row r="31" spans="1:16" ht="11.25">
      <c r="A31" s="210"/>
      <c r="B31" s="211" t="s">
        <v>251</v>
      </c>
      <c r="C31" s="212">
        <f>C11+C15+C20+C24+C29</f>
        <v>43837.86</v>
      </c>
      <c r="D31" s="212"/>
      <c r="E31" s="212">
        <v>100</v>
      </c>
      <c r="F31" s="213"/>
      <c r="G31" s="213"/>
      <c r="H31" s="212">
        <f>H11+H15+H20+H24+H29</f>
        <v>10729643.43</v>
      </c>
      <c r="I31" s="212">
        <f>I11+I15+I20+I24+I29</f>
        <v>1464905.16</v>
      </c>
      <c r="J31" s="212">
        <f>J11+J15</f>
        <v>257382.77000000002</v>
      </c>
      <c r="K31" s="212">
        <f>K11</f>
        <v>435155.13</v>
      </c>
      <c r="L31" s="212">
        <f>L11+L15+L20+L24+L29</f>
        <v>12887086.489999998</v>
      </c>
      <c r="M31" s="212">
        <f>M11+M15+M20+M24+M29</f>
        <v>100.00000000000001</v>
      </c>
      <c r="N31" s="214"/>
      <c r="O31" s="214"/>
      <c r="P31" s="215"/>
    </row>
    <row r="32" spans="1:13" ht="11.25">
      <c r="A32" s="183"/>
      <c r="D32" s="200"/>
      <c r="F32" s="200"/>
      <c r="G32" s="200"/>
      <c r="H32" s="200"/>
      <c r="I32" s="200"/>
      <c r="J32" s="200"/>
      <c r="K32" s="200"/>
      <c r="L32" s="183"/>
      <c r="M32" s="183"/>
    </row>
    <row r="33" spans="1:13" ht="11.25">
      <c r="A33" s="183"/>
      <c r="D33" s="200"/>
      <c r="F33" s="200"/>
      <c r="G33" s="200"/>
      <c r="H33" s="200"/>
      <c r="I33" s="200"/>
      <c r="J33" s="200"/>
      <c r="K33" s="200"/>
      <c r="L33" s="183"/>
      <c r="M33" s="183"/>
    </row>
    <row r="34" spans="1:13" ht="11.25">
      <c r="A34" s="183"/>
      <c r="D34" s="200"/>
      <c r="F34" s="200"/>
      <c r="G34" s="200"/>
      <c r="H34" s="200"/>
      <c r="I34" s="200"/>
      <c r="J34" s="200"/>
      <c r="K34" s="200"/>
      <c r="L34" s="183"/>
      <c r="M34" s="183"/>
    </row>
    <row r="35" spans="1:13" ht="11.25">
      <c r="A35" s="183"/>
      <c r="D35" s="200"/>
      <c r="F35" s="200"/>
      <c r="G35" s="200"/>
      <c r="H35" s="200"/>
      <c r="I35" s="200"/>
      <c r="J35" s="200"/>
      <c r="K35" s="200"/>
      <c r="L35" s="183"/>
      <c r="M35" s="183"/>
    </row>
    <row r="36" spans="1:13" ht="11.25">
      <c r="A36" s="183"/>
      <c r="D36" s="200"/>
      <c r="F36" s="200"/>
      <c r="G36" s="200"/>
      <c r="H36" s="200"/>
      <c r="I36" s="200"/>
      <c r="J36" s="200"/>
      <c r="K36" s="200"/>
      <c r="L36" s="183"/>
      <c r="M36" s="183"/>
    </row>
    <row r="37" spans="1:13" ht="11.25">
      <c r="A37" s="183"/>
      <c r="D37" s="200"/>
      <c r="F37" s="200"/>
      <c r="G37" s="200"/>
      <c r="H37" s="200"/>
      <c r="I37" s="200"/>
      <c r="J37" s="200"/>
      <c r="K37" s="200"/>
      <c r="L37" s="183"/>
      <c r="M37" s="183"/>
    </row>
    <row r="38" spans="1:13" ht="11.25">
      <c r="A38" s="183"/>
      <c r="D38" s="200"/>
      <c r="F38" s="200"/>
      <c r="G38" s="200"/>
      <c r="H38" s="200"/>
      <c r="I38" s="200"/>
      <c r="J38" s="200"/>
      <c r="K38" s="200"/>
      <c r="L38" s="183"/>
      <c r="M38" s="183"/>
    </row>
    <row r="39" spans="1:13" ht="11.25">
      <c r="A39" s="183"/>
      <c r="D39" s="200"/>
      <c r="F39" s="200"/>
      <c r="G39" s="200"/>
      <c r="H39" s="200"/>
      <c r="I39" s="200"/>
      <c r="J39" s="200"/>
      <c r="K39" s="200"/>
      <c r="L39" s="183"/>
      <c r="M39" s="183"/>
    </row>
    <row r="40" spans="1:13" ht="11.25">
      <c r="A40" s="183"/>
      <c r="D40" s="200"/>
      <c r="F40" s="200"/>
      <c r="G40" s="200"/>
      <c r="H40" s="200"/>
      <c r="I40" s="200"/>
      <c r="J40" s="200"/>
      <c r="K40" s="200"/>
      <c r="L40" s="183"/>
      <c r="M40" s="183"/>
    </row>
    <row r="41" spans="1:13" ht="11.25">
      <c r="A41" s="183"/>
      <c r="D41" s="200"/>
      <c r="F41" s="200"/>
      <c r="G41" s="200"/>
      <c r="H41" s="200"/>
      <c r="I41" s="200"/>
      <c r="J41" s="200"/>
      <c r="K41" s="200"/>
      <c r="L41" s="183"/>
      <c r="M41" s="183"/>
    </row>
    <row r="42" spans="1:13" ht="11.25">
      <c r="A42" s="183"/>
      <c r="D42" s="200"/>
      <c r="F42" s="200"/>
      <c r="G42" s="200"/>
      <c r="H42" s="200"/>
      <c r="I42" s="200"/>
      <c r="J42" s="200"/>
      <c r="K42" s="200"/>
      <c r="L42" s="183"/>
      <c r="M42" s="183"/>
    </row>
    <row r="43" spans="1:13" ht="11.25">
      <c r="A43" s="183"/>
      <c r="D43" s="200"/>
      <c r="F43" s="200"/>
      <c r="G43" s="200"/>
      <c r="H43" s="200"/>
      <c r="I43" s="200"/>
      <c r="J43" s="200"/>
      <c r="K43" s="200"/>
      <c r="L43" s="183"/>
      <c r="M43" s="183"/>
    </row>
    <row r="44" spans="1:13" ht="11.25">
      <c r="A44" s="183"/>
      <c r="D44" s="200"/>
      <c r="F44" s="200"/>
      <c r="G44" s="200"/>
      <c r="H44" s="200"/>
      <c r="I44" s="200"/>
      <c r="J44" s="200"/>
      <c r="K44" s="200"/>
      <c r="L44" s="183"/>
      <c r="M44" s="183"/>
    </row>
    <row r="45" spans="1:13" ht="11.25">
      <c r="A45" s="183"/>
      <c r="D45" s="200"/>
      <c r="F45" s="200"/>
      <c r="G45" s="200"/>
      <c r="H45" s="200"/>
      <c r="I45" s="200"/>
      <c r="J45" s="200"/>
      <c r="K45" s="200"/>
      <c r="L45" s="183"/>
      <c r="M45" s="183"/>
    </row>
    <row r="46" spans="1:13" ht="11.25">
      <c r="A46" s="183"/>
      <c r="D46" s="200"/>
      <c r="F46" s="200"/>
      <c r="G46" s="200"/>
      <c r="H46" s="200"/>
      <c r="I46" s="200"/>
      <c r="J46" s="200"/>
      <c r="K46" s="200"/>
      <c r="L46" s="183"/>
      <c r="M46" s="183"/>
    </row>
    <row r="47" spans="1:13" ht="11.25">
      <c r="A47" s="183"/>
      <c r="D47" s="200"/>
      <c r="F47" s="200"/>
      <c r="G47" s="200"/>
      <c r="H47" s="200"/>
      <c r="I47" s="200"/>
      <c r="J47" s="200"/>
      <c r="K47" s="200"/>
      <c r="L47" s="183"/>
      <c r="M47" s="183"/>
    </row>
    <row r="48" spans="1:13" ht="11.25">
      <c r="A48" s="183"/>
      <c r="D48" s="200"/>
      <c r="F48" s="200"/>
      <c r="G48" s="200"/>
      <c r="H48" s="200"/>
      <c r="I48" s="200"/>
      <c r="J48" s="200"/>
      <c r="K48" s="200"/>
      <c r="L48" s="183"/>
      <c r="M48" s="183"/>
    </row>
    <row r="49" spans="1:13" ht="11.25">
      <c r="A49" s="183"/>
      <c r="D49" s="200"/>
      <c r="F49" s="200"/>
      <c r="G49" s="200"/>
      <c r="H49" s="200"/>
      <c r="I49" s="200"/>
      <c r="J49" s="200"/>
      <c r="K49" s="200"/>
      <c r="L49" s="183"/>
      <c r="M49" s="183"/>
    </row>
    <row r="50" spans="1:13" ht="11.25">
      <c r="A50" s="183"/>
      <c r="D50" s="200"/>
      <c r="F50" s="200"/>
      <c r="G50" s="200"/>
      <c r="H50" s="200"/>
      <c r="I50" s="200"/>
      <c r="J50" s="200"/>
      <c r="K50" s="200"/>
      <c r="L50" s="183"/>
      <c r="M50" s="183"/>
    </row>
    <row r="51" spans="1:13" ht="11.25">
      <c r="A51" s="183"/>
      <c r="D51" s="200"/>
      <c r="F51" s="200"/>
      <c r="G51" s="200"/>
      <c r="H51" s="200"/>
      <c r="I51" s="200"/>
      <c r="J51" s="200"/>
      <c r="K51" s="200"/>
      <c r="L51" s="183"/>
      <c r="M51" s="183"/>
    </row>
    <row r="52" spans="1:13" ht="11.25">
      <c r="A52" s="183"/>
      <c r="D52" s="200"/>
      <c r="F52" s="200"/>
      <c r="G52" s="200"/>
      <c r="H52" s="200"/>
      <c r="I52" s="200"/>
      <c r="J52" s="200"/>
      <c r="K52" s="200"/>
      <c r="L52" s="183"/>
      <c r="M52" s="183"/>
    </row>
    <row r="53" spans="1:13" ht="11.25">
      <c r="A53" s="183"/>
      <c r="D53" s="200"/>
      <c r="F53" s="200"/>
      <c r="G53" s="200"/>
      <c r="H53" s="200"/>
      <c r="I53" s="200"/>
      <c r="J53" s="200"/>
      <c r="K53" s="200"/>
      <c r="L53" s="183"/>
      <c r="M53" s="183"/>
    </row>
    <row r="54" spans="1:13" ht="11.25">
      <c r="A54" s="183"/>
      <c r="D54" s="200"/>
      <c r="F54" s="200"/>
      <c r="G54" s="200"/>
      <c r="H54" s="200"/>
      <c r="I54" s="200"/>
      <c r="J54" s="200"/>
      <c r="K54" s="200"/>
      <c r="L54" s="183"/>
      <c r="M54" s="183"/>
    </row>
    <row r="55" spans="1:13" ht="11.25">
      <c r="A55" s="183"/>
      <c r="D55" s="200"/>
      <c r="F55" s="200"/>
      <c r="G55" s="200"/>
      <c r="H55" s="200"/>
      <c r="I55" s="200"/>
      <c r="J55" s="200"/>
      <c r="K55" s="200"/>
      <c r="L55" s="183"/>
      <c r="M55" s="183"/>
    </row>
    <row r="56" spans="1:13" ht="11.25">
      <c r="A56" s="183"/>
      <c r="D56" s="200"/>
      <c r="F56" s="200"/>
      <c r="G56" s="200"/>
      <c r="H56" s="200"/>
      <c r="I56" s="200"/>
      <c r="J56" s="200"/>
      <c r="K56" s="200"/>
      <c r="L56" s="183"/>
      <c r="M56" s="183"/>
    </row>
    <row r="57" spans="1:13" ht="11.25">
      <c r="A57" s="183"/>
      <c r="D57" s="200"/>
      <c r="F57" s="200"/>
      <c r="G57" s="200"/>
      <c r="H57" s="200"/>
      <c r="I57" s="200"/>
      <c r="J57" s="200"/>
      <c r="K57" s="200"/>
      <c r="L57" s="183"/>
      <c r="M57" s="183"/>
    </row>
    <row r="58" spans="1:13" ht="11.25">
      <c r="A58" s="183"/>
      <c r="D58" s="200"/>
      <c r="F58" s="200"/>
      <c r="G58" s="200"/>
      <c r="H58" s="200"/>
      <c r="I58" s="200"/>
      <c r="J58" s="200"/>
      <c r="K58" s="200"/>
      <c r="L58" s="183"/>
      <c r="M58" s="183"/>
    </row>
    <row r="59" spans="1:13" ht="11.25">
      <c r="A59" s="183"/>
      <c r="D59" s="200"/>
      <c r="F59" s="200"/>
      <c r="G59" s="200"/>
      <c r="H59" s="200"/>
      <c r="I59" s="200"/>
      <c r="J59" s="200"/>
      <c r="K59" s="200"/>
      <c r="L59" s="183"/>
      <c r="M59" s="183"/>
    </row>
    <row r="60" spans="1:13" ht="11.25">
      <c r="A60" s="183"/>
      <c r="D60" s="200"/>
      <c r="F60" s="200"/>
      <c r="G60" s="200"/>
      <c r="H60" s="200"/>
      <c r="I60" s="200"/>
      <c r="J60" s="200"/>
      <c r="K60" s="200"/>
      <c r="L60" s="183"/>
      <c r="M60" s="183"/>
    </row>
    <row r="61" spans="1:13" ht="11.25">
      <c r="A61" s="183"/>
      <c r="D61" s="200"/>
      <c r="F61" s="200"/>
      <c r="G61" s="200"/>
      <c r="H61" s="200"/>
      <c r="I61" s="200"/>
      <c r="J61" s="200"/>
      <c r="K61" s="200"/>
      <c r="L61" s="183"/>
      <c r="M61" s="183"/>
    </row>
    <row r="62" spans="1:13" ht="11.25">
      <c r="A62" s="183"/>
      <c r="D62" s="200"/>
      <c r="F62" s="200"/>
      <c r="G62" s="200"/>
      <c r="H62" s="200"/>
      <c r="I62" s="200"/>
      <c r="J62" s="200"/>
      <c r="K62" s="200"/>
      <c r="L62" s="183"/>
      <c r="M62" s="183"/>
    </row>
    <row r="63" spans="1:13" ht="11.25">
      <c r="A63" s="183"/>
      <c r="D63" s="200"/>
      <c r="F63" s="200"/>
      <c r="G63" s="200"/>
      <c r="H63" s="200"/>
      <c r="I63" s="200"/>
      <c r="J63" s="200"/>
      <c r="K63" s="200"/>
      <c r="L63" s="183"/>
      <c r="M63" s="183"/>
    </row>
    <row r="64" spans="1:13" ht="11.25">
      <c r="A64" s="183"/>
      <c r="D64" s="200"/>
      <c r="F64" s="200"/>
      <c r="G64" s="200"/>
      <c r="H64" s="200"/>
      <c r="I64" s="200"/>
      <c r="J64" s="200"/>
      <c r="K64" s="200"/>
      <c r="L64" s="183"/>
      <c r="M64" s="183"/>
    </row>
    <row r="65" spans="1:13" ht="11.25">
      <c r="A65" s="183"/>
      <c r="D65" s="200"/>
      <c r="F65" s="200"/>
      <c r="G65" s="200"/>
      <c r="H65" s="200"/>
      <c r="I65" s="200"/>
      <c r="J65" s="200"/>
      <c r="K65" s="200"/>
      <c r="L65" s="183"/>
      <c r="M65" s="183"/>
    </row>
    <row r="66" spans="1:13" ht="11.25">
      <c r="A66" s="183"/>
      <c r="D66" s="200"/>
      <c r="F66" s="200"/>
      <c r="G66" s="200"/>
      <c r="H66" s="200"/>
      <c r="I66" s="200"/>
      <c r="J66" s="200"/>
      <c r="K66" s="200"/>
      <c r="L66" s="183"/>
      <c r="M66" s="183"/>
    </row>
    <row r="67" spans="1:13" ht="11.25">
      <c r="A67" s="183"/>
      <c r="D67" s="200"/>
      <c r="F67" s="200"/>
      <c r="G67" s="200"/>
      <c r="H67" s="200"/>
      <c r="I67" s="200"/>
      <c r="J67" s="200"/>
      <c r="K67" s="200"/>
      <c r="L67" s="183"/>
      <c r="M67" s="183"/>
    </row>
    <row r="68" spans="1:13" ht="11.25">
      <c r="A68" s="183"/>
      <c r="D68" s="200"/>
      <c r="F68" s="200"/>
      <c r="G68" s="200"/>
      <c r="H68" s="200"/>
      <c r="I68" s="200"/>
      <c r="J68" s="200"/>
      <c r="K68" s="200"/>
      <c r="L68" s="183"/>
      <c r="M68" s="183"/>
    </row>
    <row r="69" spans="1:13" ht="11.25">
      <c r="A69" s="183"/>
      <c r="D69" s="200"/>
      <c r="F69" s="200"/>
      <c r="G69" s="200"/>
      <c r="H69" s="200"/>
      <c r="I69" s="200"/>
      <c r="J69" s="200"/>
      <c r="K69" s="200"/>
      <c r="L69" s="183"/>
      <c r="M69" s="183"/>
    </row>
    <row r="70" spans="1:13" ht="11.25">
      <c r="A70" s="183"/>
      <c r="D70" s="200"/>
      <c r="F70" s="200"/>
      <c r="G70" s="200"/>
      <c r="H70" s="200"/>
      <c r="I70" s="200"/>
      <c r="J70" s="200"/>
      <c r="K70" s="200"/>
      <c r="L70" s="183"/>
      <c r="M70" s="183"/>
    </row>
    <row r="71" spans="1:13" ht="11.25">
      <c r="A71" s="183"/>
      <c r="D71" s="200"/>
      <c r="F71" s="200"/>
      <c r="G71" s="200"/>
      <c r="H71" s="200"/>
      <c r="I71" s="200"/>
      <c r="J71" s="200"/>
      <c r="K71" s="200"/>
      <c r="L71" s="183"/>
      <c r="M71" s="183"/>
    </row>
    <row r="72" spans="1:13" ht="11.25">
      <c r="A72" s="183"/>
      <c r="D72" s="200"/>
      <c r="F72" s="200"/>
      <c r="G72" s="200"/>
      <c r="H72" s="200"/>
      <c r="I72" s="200"/>
      <c r="J72" s="200"/>
      <c r="K72" s="200"/>
      <c r="L72" s="183"/>
      <c r="M72" s="183"/>
    </row>
    <row r="73" spans="1:13" ht="11.25">
      <c r="A73" s="183"/>
      <c r="D73" s="200"/>
      <c r="F73" s="200"/>
      <c r="G73" s="200"/>
      <c r="H73" s="200"/>
      <c r="I73" s="200"/>
      <c r="J73" s="200"/>
      <c r="K73" s="200"/>
      <c r="L73" s="183"/>
      <c r="M73" s="183"/>
    </row>
    <row r="74" spans="1:13" ht="11.25">
      <c r="A74" s="183"/>
      <c r="D74" s="200"/>
      <c r="F74" s="200"/>
      <c r="G74" s="200"/>
      <c r="H74" s="200"/>
      <c r="I74" s="200"/>
      <c r="J74" s="200"/>
      <c r="K74" s="200"/>
      <c r="L74" s="183"/>
      <c r="M74" s="183"/>
    </row>
    <row r="75" spans="1:13" ht="11.25">
      <c r="A75" s="183"/>
      <c r="D75" s="200"/>
      <c r="F75" s="200"/>
      <c r="G75" s="200"/>
      <c r="H75" s="200"/>
      <c r="I75" s="200"/>
      <c r="J75" s="200"/>
      <c r="K75" s="200"/>
      <c r="L75" s="183"/>
      <c r="M75" s="183"/>
    </row>
    <row r="76" spans="1:13" ht="11.25">
      <c r="A76" s="183"/>
      <c r="D76" s="200"/>
      <c r="F76" s="200"/>
      <c r="G76" s="200"/>
      <c r="H76" s="200"/>
      <c r="I76" s="200"/>
      <c r="J76" s="200"/>
      <c r="K76" s="200"/>
      <c r="L76" s="183"/>
      <c r="M76" s="183"/>
    </row>
    <row r="77" spans="1:13" ht="11.25">
      <c r="A77" s="183"/>
      <c r="D77" s="200"/>
      <c r="F77" s="200"/>
      <c r="G77" s="200"/>
      <c r="H77" s="200"/>
      <c r="I77" s="200"/>
      <c r="J77" s="200"/>
      <c r="K77" s="200"/>
      <c r="L77" s="183"/>
      <c r="M77" s="183"/>
    </row>
    <row r="78" spans="1:13" ht="11.25">
      <c r="A78" s="183"/>
      <c r="D78" s="200"/>
      <c r="F78" s="200"/>
      <c r="G78" s="200"/>
      <c r="H78" s="200"/>
      <c r="I78" s="200"/>
      <c r="J78" s="200"/>
      <c r="K78" s="200"/>
      <c r="L78" s="183"/>
      <c r="M78" s="183"/>
    </row>
    <row r="79" spans="1:13" ht="11.25">
      <c r="A79" s="183"/>
      <c r="D79" s="200"/>
      <c r="F79" s="200"/>
      <c r="G79" s="200"/>
      <c r="H79" s="200"/>
      <c r="I79" s="200"/>
      <c r="J79" s="200"/>
      <c r="K79" s="200"/>
      <c r="L79" s="183"/>
      <c r="M79" s="183"/>
    </row>
    <row r="80" spans="1:13" ht="11.25">
      <c r="A80" s="183"/>
      <c r="D80" s="200"/>
      <c r="F80" s="200"/>
      <c r="G80" s="200"/>
      <c r="H80" s="200"/>
      <c r="I80" s="200"/>
      <c r="J80" s="200"/>
      <c r="K80" s="200"/>
      <c r="L80" s="183"/>
      <c r="M80" s="183"/>
    </row>
    <row r="81" spans="1:13" ht="11.25">
      <c r="A81" s="183"/>
      <c r="D81" s="200"/>
      <c r="F81" s="200"/>
      <c r="G81" s="200"/>
      <c r="H81" s="200"/>
      <c r="I81" s="200"/>
      <c r="J81" s="200"/>
      <c r="K81" s="200"/>
      <c r="L81" s="183"/>
      <c r="M81" s="183"/>
    </row>
    <row r="82" spans="1:13" ht="11.25">
      <c r="A82" s="183"/>
      <c r="D82" s="200"/>
      <c r="F82" s="200"/>
      <c r="G82" s="200"/>
      <c r="H82" s="200"/>
      <c r="I82" s="200"/>
      <c r="J82" s="200"/>
      <c r="K82" s="200"/>
      <c r="L82" s="183"/>
      <c r="M82" s="183"/>
    </row>
    <row r="83" spans="1:13" ht="11.25">
      <c r="A83" s="183"/>
      <c r="D83" s="200"/>
      <c r="F83" s="200"/>
      <c r="G83" s="200"/>
      <c r="H83" s="200"/>
      <c r="I83" s="200"/>
      <c r="J83" s="200"/>
      <c r="K83" s="200"/>
      <c r="L83" s="183"/>
      <c r="M83" s="183"/>
    </row>
    <row r="84" spans="1:13" ht="11.25">
      <c r="A84" s="183"/>
      <c r="D84" s="200"/>
      <c r="F84" s="200"/>
      <c r="G84" s="200"/>
      <c r="H84" s="200"/>
      <c r="I84" s="200"/>
      <c r="J84" s="200"/>
      <c r="K84" s="200"/>
      <c r="L84" s="183"/>
      <c r="M84" s="183"/>
    </row>
    <row r="85" spans="1:13" ht="11.25">
      <c r="A85" s="183"/>
      <c r="D85" s="200"/>
      <c r="F85" s="200"/>
      <c r="G85" s="200"/>
      <c r="H85" s="200"/>
      <c r="I85" s="200"/>
      <c r="J85" s="200"/>
      <c r="K85" s="200"/>
      <c r="L85" s="183"/>
      <c r="M85" s="183"/>
    </row>
    <row r="86" spans="1:13" ht="11.25">
      <c r="A86" s="183"/>
      <c r="D86" s="200"/>
      <c r="F86" s="200"/>
      <c r="G86" s="200"/>
      <c r="H86" s="200"/>
      <c r="I86" s="200"/>
      <c r="J86" s="200"/>
      <c r="K86" s="200"/>
      <c r="L86" s="183"/>
      <c r="M86" s="183"/>
    </row>
    <row r="87" spans="1:13" ht="11.25">
      <c r="A87" s="183"/>
      <c r="D87" s="200"/>
      <c r="F87" s="200"/>
      <c r="G87" s="200"/>
      <c r="H87" s="200"/>
      <c r="I87" s="200"/>
      <c r="J87" s="200"/>
      <c r="K87" s="200"/>
      <c r="L87" s="183"/>
      <c r="M87" s="183"/>
    </row>
    <row r="88" spans="1:13" ht="11.25">
      <c r="A88" s="183"/>
      <c r="D88" s="200"/>
      <c r="F88" s="200"/>
      <c r="G88" s="200"/>
      <c r="H88" s="200"/>
      <c r="I88" s="200"/>
      <c r="J88" s="200"/>
      <c r="K88" s="200"/>
      <c r="L88" s="183"/>
      <c r="M88" s="183"/>
    </row>
    <row r="89" spans="1:13" ht="11.25">
      <c r="A89" s="183"/>
      <c r="D89" s="200"/>
      <c r="F89" s="200"/>
      <c r="G89" s="200"/>
      <c r="H89" s="200"/>
      <c r="I89" s="200"/>
      <c r="J89" s="200"/>
      <c r="K89" s="200"/>
      <c r="L89" s="183"/>
      <c r="M89" s="183"/>
    </row>
    <row r="90" spans="1:13" ht="11.25">
      <c r="A90" s="183"/>
      <c r="D90" s="200"/>
      <c r="F90" s="200"/>
      <c r="G90" s="200"/>
      <c r="H90" s="200"/>
      <c r="I90" s="200"/>
      <c r="J90" s="200"/>
      <c r="K90" s="200"/>
      <c r="L90" s="183"/>
      <c r="M90" s="183"/>
    </row>
    <row r="91" spans="1:13" ht="11.25">
      <c r="A91" s="183"/>
      <c r="D91" s="200"/>
      <c r="F91" s="200"/>
      <c r="G91" s="200"/>
      <c r="H91" s="200"/>
      <c r="I91" s="200"/>
      <c r="J91" s="200"/>
      <c r="K91" s="200"/>
      <c r="L91" s="183"/>
      <c r="M91" s="183"/>
    </row>
    <row r="92" spans="1:13" ht="11.25">
      <c r="A92" s="183"/>
      <c r="D92" s="200"/>
      <c r="F92" s="200"/>
      <c r="G92" s="200"/>
      <c r="H92" s="200"/>
      <c r="I92" s="200"/>
      <c r="J92" s="200"/>
      <c r="K92" s="200"/>
      <c r="L92" s="183"/>
      <c r="M92" s="183"/>
    </row>
    <row r="93" spans="1:13" ht="11.25">
      <c r="A93" s="183"/>
      <c r="D93" s="200"/>
      <c r="F93" s="200"/>
      <c r="G93" s="200"/>
      <c r="H93" s="200"/>
      <c r="I93" s="200"/>
      <c r="J93" s="200"/>
      <c r="K93" s="200"/>
      <c r="L93" s="183"/>
      <c r="M93" s="183"/>
    </row>
    <row r="94" spans="1:13" ht="11.25">
      <c r="A94" s="183"/>
      <c r="D94" s="200"/>
      <c r="F94" s="200"/>
      <c r="G94" s="200"/>
      <c r="H94" s="200"/>
      <c r="I94" s="200"/>
      <c r="J94" s="200"/>
      <c r="K94" s="200"/>
      <c r="L94" s="183"/>
      <c r="M94" s="183"/>
    </row>
    <row r="95" spans="1:13" ht="11.25">
      <c r="A95" s="183"/>
      <c r="D95" s="200"/>
      <c r="F95" s="200"/>
      <c r="G95" s="200"/>
      <c r="H95" s="200"/>
      <c r="I95" s="200"/>
      <c r="J95" s="200"/>
      <c r="K95" s="200"/>
      <c r="L95" s="183"/>
      <c r="M95" s="183"/>
    </row>
    <row r="96" spans="1:13" ht="11.25">
      <c r="A96" s="183"/>
      <c r="D96" s="200"/>
      <c r="F96" s="200"/>
      <c r="G96" s="200"/>
      <c r="H96" s="200"/>
      <c r="I96" s="200"/>
      <c r="J96" s="200"/>
      <c r="K96" s="200"/>
      <c r="L96" s="183"/>
      <c r="M96" s="183"/>
    </row>
    <row r="97" spans="1:13" ht="11.25">
      <c r="A97" s="183"/>
      <c r="D97" s="200"/>
      <c r="F97" s="200"/>
      <c r="G97" s="200"/>
      <c r="H97" s="200"/>
      <c r="I97" s="200"/>
      <c r="J97" s="200"/>
      <c r="K97" s="200"/>
      <c r="L97" s="183"/>
      <c r="M97" s="183"/>
    </row>
    <row r="98" spans="1:13" ht="11.25">
      <c r="A98" s="183"/>
      <c r="D98" s="200"/>
      <c r="F98" s="200"/>
      <c r="G98" s="200"/>
      <c r="H98" s="200"/>
      <c r="I98" s="200"/>
      <c r="J98" s="200"/>
      <c r="K98" s="200"/>
      <c r="L98" s="183"/>
      <c r="M98" s="183"/>
    </row>
    <row r="99" spans="1:13" ht="11.25">
      <c r="A99" s="183"/>
      <c r="D99" s="200"/>
      <c r="F99" s="200"/>
      <c r="G99" s="200"/>
      <c r="H99" s="200"/>
      <c r="I99" s="200"/>
      <c r="J99" s="200"/>
      <c r="K99" s="200"/>
      <c r="L99" s="183"/>
      <c r="M99" s="183"/>
    </row>
    <row r="100" spans="1:13" ht="11.25">
      <c r="A100" s="183"/>
      <c r="D100" s="200"/>
      <c r="F100" s="200"/>
      <c r="G100" s="200"/>
      <c r="H100" s="200"/>
      <c r="I100" s="200"/>
      <c r="J100" s="200"/>
      <c r="K100" s="200"/>
      <c r="L100" s="183"/>
      <c r="M100" s="183"/>
    </row>
    <row r="101" spans="1:13" ht="11.25">
      <c r="A101" s="183"/>
      <c r="D101" s="200"/>
      <c r="F101" s="200"/>
      <c r="G101" s="200"/>
      <c r="H101" s="200"/>
      <c r="I101" s="200"/>
      <c r="J101" s="200"/>
      <c r="K101" s="200"/>
      <c r="L101" s="183"/>
      <c r="M101" s="183"/>
    </row>
    <row r="102" spans="1:13" ht="11.25">
      <c r="A102" s="183"/>
      <c r="D102" s="200"/>
      <c r="F102" s="200"/>
      <c r="G102" s="200"/>
      <c r="H102" s="200"/>
      <c r="I102" s="200"/>
      <c r="J102" s="200"/>
      <c r="K102" s="200"/>
      <c r="L102" s="183"/>
      <c r="M102" s="183"/>
    </row>
    <row r="103" spans="1:13" ht="11.25">
      <c r="A103" s="183"/>
      <c r="D103" s="200"/>
      <c r="F103" s="200"/>
      <c r="G103" s="200"/>
      <c r="H103" s="200"/>
      <c r="I103" s="200"/>
      <c r="J103" s="200"/>
      <c r="K103" s="200"/>
      <c r="L103" s="183"/>
      <c r="M103" s="183"/>
    </row>
    <row r="104" spans="1:13" ht="11.25">
      <c r="A104" s="183"/>
      <c r="D104" s="200"/>
      <c r="F104" s="200"/>
      <c r="G104" s="200"/>
      <c r="H104" s="200"/>
      <c r="I104" s="200"/>
      <c r="J104" s="200"/>
      <c r="K104" s="200"/>
      <c r="L104" s="183"/>
      <c r="M104" s="183"/>
    </row>
    <row r="105" spans="1:13" ht="11.25">
      <c r="A105" s="183"/>
      <c r="D105" s="200"/>
      <c r="F105" s="200"/>
      <c r="G105" s="200"/>
      <c r="H105" s="200"/>
      <c r="I105" s="200"/>
      <c r="J105" s="200"/>
      <c r="K105" s="200"/>
      <c r="L105" s="183"/>
      <c r="M105" s="183"/>
    </row>
    <row r="106" spans="1:13" ht="11.25">
      <c r="A106" s="183"/>
      <c r="D106" s="200"/>
      <c r="F106" s="200"/>
      <c r="G106" s="200"/>
      <c r="H106" s="200"/>
      <c r="I106" s="200"/>
      <c r="J106" s="200"/>
      <c r="K106" s="200"/>
      <c r="L106" s="183"/>
      <c r="M106" s="183"/>
    </row>
    <row r="107" spans="1:13" ht="11.25">
      <c r="A107" s="183"/>
      <c r="D107" s="200"/>
      <c r="F107" s="200"/>
      <c r="G107" s="200"/>
      <c r="H107" s="200"/>
      <c r="I107" s="200"/>
      <c r="J107" s="200"/>
      <c r="K107" s="200"/>
      <c r="L107" s="183"/>
      <c r="M107" s="183"/>
    </row>
    <row r="108" spans="1:13" ht="11.25">
      <c r="A108" s="183"/>
      <c r="D108" s="200"/>
      <c r="F108" s="200"/>
      <c r="G108" s="200"/>
      <c r="H108" s="200"/>
      <c r="I108" s="200"/>
      <c r="J108" s="200"/>
      <c r="K108" s="200"/>
      <c r="L108" s="183"/>
      <c r="M108" s="183"/>
    </row>
    <row r="109" spans="1:13" ht="11.25">
      <c r="A109" s="183"/>
      <c r="D109" s="200"/>
      <c r="F109" s="200"/>
      <c r="G109" s="200"/>
      <c r="H109" s="200"/>
      <c r="I109" s="200"/>
      <c r="J109" s="200"/>
      <c r="K109" s="200"/>
      <c r="L109" s="183"/>
      <c r="M109" s="183"/>
    </row>
    <row r="110" spans="1:13" ht="11.25">
      <c r="A110" s="183"/>
      <c r="D110" s="200"/>
      <c r="F110" s="200"/>
      <c r="G110" s="200"/>
      <c r="H110" s="200"/>
      <c r="I110" s="200"/>
      <c r="J110" s="200"/>
      <c r="K110" s="200"/>
      <c r="L110" s="183"/>
      <c r="M110" s="183"/>
    </row>
    <row r="111" spans="1:13" ht="11.25">
      <c r="A111" s="183"/>
      <c r="D111" s="200"/>
      <c r="F111" s="200"/>
      <c r="G111" s="200"/>
      <c r="H111" s="200"/>
      <c r="I111" s="200"/>
      <c r="J111" s="200"/>
      <c r="K111" s="200"/>
      <c r="L111" s="183"/>
      <c r="M111" s="183"/>
    </row>
    <row r="112" spans="1:13" ht="11.25">
      <c r="A112" s="183"/>
      <c r="D112" s="200"/>
      <c r="F112" s="200"/>
      <c r="G112" s="200"/>
      <c r="H112" s="200"/>
      <c r="I112" s="200"/>
      <c r="J112" s="200"/>
      <c r="K112" s="200"/>
      <c r="L112" s="183"/>
      <c r="M112" s="183"/>
    </row>
    <row r="113" spans="1:13" ht="11.25">
      <c r="A113" s="183"/>
      <c r="D113" s="200"/>
      <c r="F113" s="200"/>
      <c r="G113" s="200"/>
      <c r="H113" s="200"/>
      <c r="I113" s="200"/>
      <c r="J113" s="200"/>
      <c r="K113" s="200"/>
      <c r="L113" s="183"/>
      <c r="M113" s="183"/>
    </row>
    <row r="114" spans="1:13" ht="11.25">
      <c r="A114" s="183"/>
      <c r="D114" s="200"/>
      <c r="F114" s="200"/>
      <c r="G114" s="200"/>
      <c r="H114" s="200"/>
      <c r="I114" s="200"/>
      <c r="J114" s="200"/>
      <c r="K114" s="200"/>
      <c r="L114" s="183"/>
      <c r="M114" s="183"/>
    </row>
    <row r="115" spans="1:13" ht="11.25">
      <c r="A115" s="183"/>
      <c r="D115" s="200"/>
      <c r="F115" s="200"/>
      <c r="G115" s="200"/>
      <c r="H115" s="200"/>
      <c r="I115" s="200"/>
      <c r="J115" s="200"/>
      <c r="K115" s="200"/>
      <c r="L115" s="183"/>
      <c r="M115" s="183"/>
    </row>
    <row r="116" spans="1:13" ht="11.25">
      <c r="A116" s="183"/>
      <c r="D116" s="200"/>
      <c r="F116" s="200"/>
      <c r="G116" s="200"/>
      <c r="H116" s="200"/>
      <c r="I116" s="200"/>
      <c r="J116" s="200"/>
      <c r="K116" s="200"/>
      <c r="L116" s="183"/>
      <c r="M116" s="183"/>
    </row>
    <row r="117" spans="1:13" ht="11.25">
      <c r="A117" s="183"/>
      <c r="D117" s="200"/>
      <c r="F117" s="200"/>
      <c r="G117" s="200"/>
      <c r="H117" s="200"/>
      <c r="I117" s="200"/>
      <c r="J117" s="200"/>
      <c r="K117" s="200"/>
      <c r="L117" s="183"/>
      <c r="M117" s="183"/>
    </row>
    <row r="118" spans="1:13" ht="11.25">
      <c r="A118" s="183"/>
      <c r="D118" s="200"/>
      <c r="F118" s="200"/>
      <c r="G118" s="200"/>
      <c r="H118" s="200"/>
      <c r="I118" s="200"/>
      <c r="J118" s="200"/>
      <c r="K118" s="200"/>
      <c r="L118" s="183"/>
      <c r="M118" s="183"/>
    </row>
    <row r="119" spans="1:13" ht="11.25">
      <c r="A119" s="183"/>
      <c r="D119" s="200"/>
      <c r="F119" s="200"/>
      <c r="G119" s="200"/>
      <c r="H119" s="200"/>
      <c r="I119" s="200"/>
      <c r="J119" s="200"/>
      <c r="K119" s="200"/>
      <c r="L119" s="183"/>
      <c r="M119" s="183"/>
    </row>
    <row r="120" spans="1:13" ht="11.25">
      <c r="A120" s="183"/>
      <c r="D120" s="200"/>
      <c r="F120" s="200"/>
      <c r="G120" s="200"/>
      <c r="H120" s="200"/>
      <c r="I120" s="200"/>
      <c r="J120" s="200"/>
      <c r="K120" s="200"/>
      <c r="L120" s="183"/>
      <c r="M120" s="183"/>
    </row>
    <row r="121" spans="1:13" ht="11.25">
      <c r="A121" s="183"/>
      <c r="D121" s="200"/>
      <c r="F121" s="200"/>
      <c r="G121" s="200"/>
      <c r="H121" s="200"/>
      <c r="I121" s="200"/>
      <c r="J121" s="200"/>
      <c r="K121" s="200"/>
      <c r="L121" s="183"/>
      <c r="M121" s="183"/>
    </row>
    <row r="122" spans="1:13" ht="11.25">
      <c r="A122" s="183"/>
      <c r="D122" s="200"/>
      <c r="F122" s="200"/>
      <c r="G122" s="200"/>
      <c r="H122" s="200"/>
      <c r="I122" s="200"/>
      <c r="J122" s="200"/>
      <c r="K122" s="200"/>
      <c r="L122" s="183"/>
      <c r="M122" s="183"/>
    </row>
    <row r="123" spans="1:13" ht="11.25">
      <c r="A123" s="183"/>
      <c r="D123" s="200"/>
      <c r="F123" s="200"/>
      <c r="G123" s="200"/>
      <c r="H123" s="200"/>
      <c r="I123" s="200"/>
      <c r="J123" s="200"/>
      <c r="K123" s="200"/>
      <c r="L123" s="183"/>
      <c r="M123" s="183"/>
    </row>
    <row r="124" spans="1:13" ht="11.25">
      <c r="A124" s="183"/>
      <c r="D124" s="200"/>
      <c r="F124" s="200"/>
      <c r="G124" s="200"/>
      <c r="H124" s="200"/>
      <c r="I124" s="200"/>
      <c r="J124" s="200"/>
      <c r="K124" s="200"/>
      <c r="L124" s="183"/>
      <c r="M124" s="183"/>
    </row>
    <row r="125" spans="1:13" ht="11.25">
      <c r="A125" s="183"/>
      <c r="D125" s="200"/>
      <c r="F125" s="200"/>
      <c r="G125" s="200"/>
      <c r="H125" s="200"/>
      <c r="I125" s="200"/>
      <c r="J125" s="200"/>
      <c r="K125" s="200"/>
      <c r="L125" s="183"/>
      <c r="M125" s="183"/>
    </row>
    <row r="126" spans="1:13" ht="11.25">
      <c r="A126" s="183"/>
      <c r="D126" s="200"/>
      <c r="F126" s="200"/>
      <c r="G126" s="200"/>
      <c r="H126" s="200"/>
      <c r="I126" s="200"/>
      <c r="J126" s="200"/>
      <c r="K126" s="200"/>
      <c r="L126" s="183"/>
      <c r="M126" s="183"/>
    </row>
    <row r="127" spans="1:13" ht="11.25">
      <c r="A127" s="183"/>
      <c r="D127" s="200"/>
      <c r="F127" s="200"/>
      <c r="G127" s="200"/>
      <c r="H127" s="200"/>
      <c r="I127" s="200"/>
      <c r="J127" s="200"/>
      <c r="K127" s="200"/>
      <c r="L127" s="183"/>
      <c r="M127" s="183"/>
    </row>
    <row r="128" spans="1:13" ht="11.25">
      <c r="A128" s="183"/>
      <c r="D128" s="200"/>
      <c r="F128" s="200"/>
      <c r="G128" s="200"/>
      <c r="H128" s="200"/>
      <c r="I128" s="200"/>
      <c r="J128" s="200"/>
      <c r="K128" s="200"/>
      <c r="L128" s="183"/>
      <c r="M128" s="183"/>
    </row>
    <row r="129" spans="1:13" ht="11.25">
      <c r="A129" s="183"/>
      <c r="D129" s="200"/>
      <c r="F129" s="200"/>
      <c r="G129" s="200"/>
      <c r="H129" s="200"/>
      <c r="I129" s="200"/>
      <c r="J129" s="200"/>
      <c r="K129" s="200"/>
      <c r="L129" s="183"/>
      <c r="M129" s="183"/>
    </row>
    <row r="130" spans="1:13" ht="11.25">
      <c r="A130" s="183"/>
      <c r="D130" s="200"/>
      <c r="F130" s="200"/>
      <c r="G130" s="200"/>
      <c r="H130" s="200"/>
      <c r="I130" s="200"/>
      <c r="J130" s="200"/>
      <c r="K130" s="200"/>
      <c r="L130" s="183"/>
      <c r="M130" s="183"/>
    </row>
    <row r="131" spans="1:13" ht="11.25">
      <c r="A131" s="183"/>
      <c r="D131" s="200"/>
      <c r="F131" s="200"/>
      <c r="G131" s="200"/>
      <c r="H131" s="200"/>
      <c r="I131" s="200"/>
      <c r="J131" s="200"/>
      <c r="K131" s="200"/>
      <c r="L131" s="183"/>
      <c r="M131" s="183"/>
    </row>
    <row r="132" spans="1:13" ht="11.25">
      <c r="A132" s="183"/>
      <c r="D132" s="200"/>
      <c r="F132" s="200"/>
      <c r="G132" s="200"/>
      <c r="H132" s="200"/>
      <c r="I132" s="200"/>
      <c r="J132" s="200"/>
      <c r="K132" s="200"/>
      <c r="L132" s="183"/>
      <c r="M132" s="183"/>
    </row>
    <row r="133" spans="1:13" ht="11.25">
      <c r="A133" s="183"/>
      <c r="D133" s="200"/>
      <c r="F133" s="200"/>
      <c r="G133" s="200"/>
      <c r="H133" s="200"/>
      <c r="I133" s="200"/>
      <c r="J133" s="200"/>
      <c r="K133" s="200"/>
      <c r="L133" s="183"/>
      <c r="M133" s="183"/>
    </row>
    <row r="134" spans="1:13" ht="11.25">
      <c r="A134" s="183"/>
      <c r="D134" s="200"/>
      <c r="F134" s="200"/>
      <c r="G134" s="200"/>
      <c r="H134" s="200"/>
      <c r="I134" s="200"/>
      <c r="J134" s="200"/>
      <c r="K134" s="200"/>
      <c r="L134" s="183"/>
      <c r="M134" s="183"/>
    </row>
    <row r="135" spans="1:13" ht="11.25">
      <c r="A135" s="183"/>
      <c r="D135" s="200"/>
      <c r="F135" s="200"/>
      <c r="G135" s="200"/>
      <c r="H135" s="200"/>
      <c r="I135" s="200"/>
      <c r="J135" s="200"/>
      <c r="K135" s="200"/>
      <c r="L135" s="183"/>
      <c r="M135" s="183"/>
    </row>
    <row r="136" spans="1:13" ht="11.25">
      <c r="A136" s="183"/>
      <c r="D136" s="200"/>
      <c r="F136" s="200"/>
      <c r="G136" s="200"/>
      <c r="H136" s="200"/>
      <c r="I136" s="200"/>
      <c r="J136" s="200"/>
      <c r="K136" s="200"/>
      <c r="L136" s="183"/>
      <c r="M136" s="183"/>
    </row>
    <row r="137" spans="1:13" ht="11.25">
      <c r="A137" s="183"/>
      <c r="D137" s="200"/>
      <c r="F137" s="200"/>
      <c r="G137" s="200"/>
      <c r="H137" s="200"/>
      <c r="I137" s="200"/>
      <c r="J137" s="200"/>
      <c r="K137" s="200"/>
      <c r="L137" s="183"/>
      <c r="M137" s="183"/>
    </row>
    <row r="138" spans="1:13" ht="11.25">
      <c r="A138" s="183"/>
      <c r="D138" s="200"/>
      <c r="F138" s="200"/>
      <c r="G138" s="200"/>
      <c r="H138" s="200"/>
      <c r="I138" s="200"/>
      <c r="J138" s="200"/>
      <c r="K138" s="200"/>
      <c r="L138" s="183"/>
      <c r="M138" s="183"/>
    </row>
    <row r="139" spans="1:13" ht="11.25">
      <c r="A139" s="183"/>
      <c r="D139" s="200"/>
      <c r="F139" s="200"/>
      <c r="G139" s="200"/>
      <c r="H139" s="200"/>
      <c r="I139" s="200"/>
      <c r="J139" s="200"/>
      <c r="K139" s="200"/>
      <c r="L139" s="183"/>
      <c r="M139" s="183"/>
    </row>
    <row r="140" spans="1:13" ht="11.25">
      <c r="A140" s="183"/>
      <c r="D140" s="200"/>
      <c r="F140" s="200"/>
      <c r="G140" s="200"/>
      <c r="H140" s="200"/>
      <c r="I140" s="200"/>
      <c r="J140" s="200"/>
      <c r="K140" s="200"/>
      <c r="L140" s="183"/>
      <c r="M140" s="183"/>
    </row>
    <row r="141" spans="1:13" ht="11.25">
      <c r="A141" s="183"/>
      <c r="D141" s="200"/>
      <c r="F141" s="200"/>
      <c r="G141" s="200"/>
      <c r="H141" s="200"/>
      <c r="I141" s="200"/>
      <c r="J141" s="200"/>
      <c r="K141" s="200"/>
      <c r="L141" s="183"/>
      <c r="M141" s="183"/>
    </row>
    <row r="142" spans="1:13" ht="11.25">
      <c r="A142" s="183"/>
      <c r="D142" s="200"/>
      <c r="F142" s="200"/>
      <c r="G142" s="200"/>
      <c r="H142" s="200"/>
      <c r="I142" s="200"/>
      <c r="J142" s="200"/>
      <c r="K142" s="200"/>
      <c r="L142" s="183"/>
      <c r="M142" s="183"/>
    </row>
    <row r="143" spans="1:13" ht="11.25">
      <c r="A143" s="183"/>
      <c r="D143" s="200"/>
      <c r="F143" s="200"/>
      <c r="G143" s="200"/>
      <c r="H143" s="200"/>
      <c r="I143" s="200"/>
      <c r="J143" s="200"/>
      <c r="K143" s="200"/>
      <c r="L143" s="183"/>
      <c r="M143" s="183"/>
    </row>
    <row r="144" spans="1:13" ht="11.25">
      <c r="A144" s="183"/>
      <c r="D144" s="200"/>
      <c r="F144" s="200"/>
      <c r="G144" s="200"/>
      <c r="H144" s="200"/>
      <c r="I144" s="200"/>
      <c r="J144" s="200"/>
      <c r="K144" s="200"/>
      <c r="L144" s="183"/>
      <c r="M144" s="183"/>
    </row>
    <row r="145" spans="1:13" ht="11.25">
      <c r="A145" s="183"/>
      <c r="D145" s="200"/>
      <c r="F145" s="200"/>
      <c r="G145" s="200"/>
      <c r="H145" s="200"/>
      <c r="I145" s="200"/>
      <c r="J145" s="200"/>
      <c r="K145" s="200"/>
      <c r="L145" s="183"/>
      <c r="M145" s="183"/>
    </row>
    <row r="146" spans="1:13" ht="11.25">
      <c r="A146" s="183"/>
      <c r="D146" s="200"/>
      <c r="F146" s="200"/>
      <c r="G146" s="200"/>
      <c r="H146" s="200"/>
      <c r="I146" s="200"/>
      <c r="J146" s="200"/>
      <c r="K146" s="200"/>
      <c r="L146" s="183"/>
      <c r="M146" s="183"/>
    </row>
    <row r="147" spans="1:13" ht="11.25">
      <c r="A147" s="183"/>
      <c r="D147" s="200"/>
      <c r="F147" s="200"/>
      <c r="G147" s="200"/>
      <c r="H147" s="200"/>
      <c r="I147" s="200"/>
      <c r="J147" s="200"/>
      <c r="K147" s="200"/>
      <c r="L147" s="183"/>
      <c r="M147" s="183"/>
    </row>
    <row r="148" spans="1:13" ht="11.25">
      <c r="A148" s="183"/>
      <c r="D148" s="200"/>
      <c r="F148" s="200"/>
      <c r="G148" s="200"/>
      <c r="H148" s="200"/>
      <c r="I148" s="200"/>
      <c r="J148" s="200"/>
      <c r="K148" s="200"/>
      <c r="L148" s="183"/>
      <c r="M148" s="183"/>
    </row>
    <row r="149" spans="1:13" ht="11.25">
      <c r="A149" s="183"/>
      <c r="D149" s="200"/>
      <c r="F149" s="200"/>
      <c r="G149" s="200"/>
      <c r="H149" s="200"/>
      <c r="I149" s="200"/>
      <c r="J149" s="200"/>
      <c r="K149" s="200"/>
      <c r="L149" s="183"/>
      <c r="M149" s="183"/>
    </row>
    <row r="150" spans="1:13" ht="11.25">
      <c r="A150" s="183"/>
      <c r="D150" s="200"/>
      <c r="F150" s="200"/>
      <c r="G150" s="200"/>
      <c r="H150" s="200"/>
      <c r="I150" s="200"/>
      <c r="J150" s="200"/>
      <c r="K150" s="200"/>
      <c r="L150" s="183"/>
      <c r="M150" s="183"/>
    </row>
    <row r="151" spans="1:13" ht="11.25">
      <c r="A151" s="183"/>
      <c r="D151" s="200"/>
      <c r="F151" s="200"/>
      <c r="G151" s="200"/>
      <c r="H151" s="200"/>
      <c r="I151" s="200"/>
      <c r="J151" s="200"/>
      <c r="K151" s="200"/>
      <c r="L151" s="183"/>
      <c r="M151" s="183"/>
    </row>
    <row r="152" spans="1:13" ht="11.25">
      <c r="A152" s="183"/>
      <c r="D152" s="200"/>
      <c r="F152" s="200"/>
      <c r="G152" s="200"/>
      <c r="H152" s="200"/>
      <c r="I152" s="200"/>
      <c r="J152" s="200"/>
      <c r="K152" s="200"/>
      <c r="L152" s="183"/>
      <c r="M152" s="183"/>
    </row>
    <row r="153" spans="1:13" ht="11.25">
      <c r="A153" s="183"/>
      <c r="D153" s="200"/>
      <c r="F153" s="200"/>
      <c r="G153" s="200"/>
      <c r="H153" s="200"/>
      <c r="I153" s="200"/>
      <c r="J153" s="200"/>
      <c r="K153" s="200"/>
      <c r="L153" s="183"/>
      <c r="M153" s="183"/>
    </row>
    <row r="154" spans="1:13" ht="11.25">
      <c r="A154" s="183"/>
      <c r="D154" s="200"/>
      <c r="F154" s="200"/>
      <c r="G154" s="200"/>
      <c r="H154" s="200"/>
      <c r="I154" s="200"/>
      <c r="J154" s="200"/>
      <c r="K154" s="200"/>
      <c r="L154" s="183"/>
      <c r="M154" s="183"/>
    </row>
    <row r="155" spans="1:13" ht="11.25">
      <c r="A155" s="183"/>
      <c r="D155" s="200"/>
      <c r="F155" s="200"/>
      <c r="G155" s="200"/>
      <c r="H155" s="200"/>
      <c r="I155" s="200"/>
      <c r="J155" s="200"/>
      <c r="K155" s="200"/>
      <c r="L155" s="183"/>
      <c r="M155" s="183"/>
    </row>
    <row r="156" spans="1:13" ht="11.25">
      <c r="A156" s="183"/>
      <c r="D156" s="200"/>
      <c r="F156" s="200"/>
      <c r="G156" s="200"/>
      <c r="H156" s="200"/>
      <c r="I156" s="200"/>
      <c r="J156" s="200"/>
      <c r="K156" s="200"/>
      <c r="L156" s="183"/>
      <c r="M156" s="183"/>
    </row>
    <row r="157" spans="1:13" ht="11.25">
      <c r="A157" s="183"/>
      <c r="D157" s="200"/>
      <c r="F157" s="200"/>
      <c r="G157" s="200"/>
      <c r="H157" s="200"/>
      <c r="I157" s="200"/>
      <c r="J157" s="200"/>
      <c r="K157" s="200"/>
      <c r="L157" s="183"/>
      <c r="M157" s="183"/>
    </row>
    <row r="158" spans="1:13" ht="11.25">
      <c r="A158" s="183"/>
      <c r="D158" s="200"/>
      <c r="F158" s="200"/>
      <c r="G158" s="200"/>
      <c r="H158" s="200"/>
      <c r="I158" s="200"/>
      <c r="J158" s="200"/>
      <c r="K158" s="200"/>
      <c r="L158" s="183"/>
      <c r="M158" s="183"/>
    </row>
    <row r="159" spans="1:13" ht="11.25">
      <c r="A159" s="183"/>
      <c r="D159" s="200"/>
      <c r="F159" s="200"/>
      <c r="G159" s="200"/>
      <c r="H159" s="200"/>
      <c r="I159" s="200"/>
      <c r="J159" s="200"/>
      <c r="K159" s="200"/>
      <c r="L159" s="183"/>
      <c r="M159" s="183"/>
    </row>
    <row r="160" spans="1:13" ht="11.25">
      <c r="A160" s="183"/>
      <c r="D160" s="200"/>
      <c r="F160" s="200"/>
      <c r="G160" s="200"/>
      <c r="H160" s="200"/>
      <c r="I160" s="200"/>
      <c r="J160" s="200"/>
      <c r="K160" s="200"/>
      <c r="L160" s="183"/>
      <c r="M160" s="183"/>
    </row>
    <row r="161" spans="1:13" ht="11.25">
      <c r="A161" s="183"/>
      <c r="D161" s="200"/>
      <c r="F161" s="200"/>
      <c r="G161" s="200"/>
      <c r="H161" s="200"/>
      <c r="I161" s="200"/>
      <c r="J161" s="200"/>
      <c r="K161" s="200"/>
      <c r="L161" s="183"/>
      <c r="M161" s="183"/>
    </row>
    <row r="162" spans="1:13" ht="11.25">
      <c r="A162" s="183"/>
      <c r="D162" s="200"/>
      <c r="F162" s="200"/>
      <c r="G162" s="200"/>
      <c r="H162" s="200"/>
      <c r="I162" s="200"/>
      <c r="J162" s="200"/>
      <c r="K162" s="200"/>
      <c r="L162" s="183"/>
      <c r="M162" s="183"/>
    </row>
    <row r="163" spans="1:13" ht="11.25">
      <c r="A163" s="183"/>
      <c r="D163" s="200"/>
      <c r="F163" s="200"/>
      <c r="G163" s="200"/>
      <c r="H163" s="200"/>
      <c r="I163" s="200"/>
      <c r="J163" s="200"/>
      <c r="K163" s="200"/>
      <c r="L163" s="183"/>
      <c r="M163" s="183"/>
    </row>
    <row r="164" spans="1:13" ht="11.25">
      <c r="A164" s="183"/>
      <c r="D164" s="200"/>
      <c r="F164" s="200"/>
      <c r="G164" s="200"/>
      <c r="H164" s="200"/>
      <c r="I164" s="200"/>
      <c r="J164" s="200"/>
      <c r="K164" s="200"/>
      <c r="L164" s="183"/>
      <c r="M164" s="183"/>
    </row>
    <row r="165" spans="1:13" ht="11.25">
      <c r="A165" s="183"/>
      <c r="D165" s="200"/>
      <c r="F165" s="200"/>
      <c r="G165" s="200"/>
      <c r="H165" s="200"/>
      <c r="I165" s="200"/>
      <c r="J165" s="200"/>
      <c r="K165" s="200"/>
      <c r="L165" s="183"/>
      <c r="M165" s="183"/>
    </row>
    <row r="166" spans="1:13" ht="11.25">
      <c r="A166" s="183"/>
      <c r="D166" s="200"/>
      <c r="F166" s="200"/>
      <c r="G166" s="200"/>
      <c r="H166" s="200"/>
      <c r="I166" s="200"/>
      <c r="J166" s="200"/>
      <c r="K166" s="200"/>
      <c r="L166" s="183"/>
      <c r="M166" s="183"/>
    </row>
    <row r="167" spans="1:13" ht="11.25">
      <c r="A167" s="183"/>
      <c r="D167" s="200"/>
      <c r="F167" s="200"/>
      <c r="G167" s="200"/>
      <c r="H167" s="200"/>
      <c r="I167" s="200"/>
      <c r="J167" s="200"/>
      <c r="K167" s="200"/>
      <c r="L167" s="183"/>
      <c r="M167" s="183"/>
    </row>
    <row r="168" spans="1:13" ht="11.25">
      <c r="A168" s="183"/>
      <c r="D168" s="200"/>
      <c r="F168" s="200"/>
      <c r="G168" s="200"/>
      <c r="H168" s="200"/>
      <c r="I168" s="200"/>
      <c r="J168" s="200"/>
      <c r="K168" s="200"/>
      <c r="L168" s="183"/>
      <c r="M168" s="183"/>
    </row>
    <row r="169" spans="1:13" ht="11.25">
      <c r="A169" s="183"/>
      <c r="D169" s="200"/>
      <c r="F169" s="200"/>
      <c r="G169" s="200"/>
      <c r="H169" s="200"/>
      <c r="I169" s="200"/>
      <c r="J169" s="200"/>
      <c r="K169" s="200"/>
      <c r="L169" s="183"/>
      <c r="M169" s="183"/>
    </row>
    <row r="170" spans="1:13" ht="11.25">
      <c r="A170" s="183"/>
      <c r="D170" s="200"/>
      <c r="F170" s="200"/>
      <c r="G170" s="200"/>
      <c r="H170" s="200"/>
      <c r="I170" s="200"/>
      <c r="J170" s="200"/>
      <c r="K170" s="200"/>
      <c r="L170" s="183"/>
      <c r="M170" s="183"/>
    </row>
    <row r="171" spans="1:13" ht="11.25">
      <c r="A171" s="183"/>
      <c r="D171" s="200"/>
      <c r="F171" s="200"/>
      <c r="G171" s="200"/>
      <c r="H171" s="200"/>
      <c r="I171" s="200"/>
      <c r="J171" s="200"/>
      <c r="K171" s="200"/>
      <c r="L171" s="183"/>
      <c r="M171" s="183"/>
    </row>
    <row r="172" spans="1:13" ht="11.25">
      <c r="A172" s="183"/>
      <c r="D172" s="200"/>
      <c r="F172" s="200"/>
      <c r="G172" s="200"/>
      <c r="H172" s="200"/>
      <c r="I172" s="200"/>
      <c r="J172" s="200"/>
      <c r="K172" s="200"/>
      <c r="L172" s="183"/>
      <c r="M172" s="183"/>
    </row>
    <row r="173" spans="1:13" ht="11.25">
      <c r="A173" s="183"/>
      <c r="D173" s="200"/>
      <c r="F173" s="200"/>
      <c r="G173" s="200"/>
      <c r="H173" s="200"/>
      <c r="I173" s="200"/>
      <c r="J173" s="200"/>
      <c r="K173" s="200"/>
      <c r="L173" s="183"/>
      <c r="M173" s="183"/>
    </row>
    <row r="174" spans="1:13" ht="11.25">
      <c r="A174" s="183"/>
      <c r="D174" s="200"/>
      <c r="F174" s="200"/>
      <c r="G174" s="200"/>
      <c r="H174" s="200"/>
      <c r="I174" s="200"/>
      <c r="J174" s="200"/>
      <c r="K174" s="200"/>
      <c r="L174" s="183"/>
      <c r="M174" s="183"/>
    </row>
    <row r="175" spans="1:13" ht="11.25">
      <c r="A175" s="183"/>
      <c r="D175" s="200"/>
      <c r="F175" s="200"/>
      <c r="G175" s="200"/>
      <c r="H175" s="200"/>
      <c r="I175" s="200"/>
      <c r="J175" s="200"/>
      <c r="K175" s="200"/>
      <c r="L175" s="183"/>
      <c r="M175" s="183"/>
    </row>
    <row r="176" spans="1:13" ht="11.25">
      <c r="A176" s="183"/>
      <c r="D176" s="200"/>
      <c r="F176" s="200"/>
      <c r="G176" s="200"/>
      <c r="H176" s="200"/>
      <c r="I176" s="200"/>
      <c r="J176" s="200"/>
      <c r="K176" s="200"/>
      <c r="L176" s="183"/>
      <c r="M176" s="183"/>
    </row>
    <row r="177" spans="1:13" ht="11.25">
      <c r="A177" s="183"/>
      <c r="D177" s="200"/>
      <c r="F177" s="200"/>
      <c r="G177" s="200"/>
      <c r="H177" s="200"/>
      <c r="I177" s="200"/>
      <c r="J177" s="200"/>
      <c r="K177" s="200"/>
      <c r="L177" s="183"/>
      <c r="M177" s="183"/>
    </row>
    <row r="178" spans="1:13" ht="11.25">
      <c r="A178" s="183"/>
      <c r="D178" s="200"/>
      <c r="F178" s="200"/>
      <c r="G178" s="200"/>
      <c r="H178" s="200"/>
      <c r="I178" s="200"/>
      <c r="J178" s="200"/>
      <c r="K178" s="200"/>
      <c r="L178" s="183"/>
      <c r="M178" s="183"/>
    </row>
    <row r="179" spans="1:13" ht="11.25">
      <c r="A179" s="183"/>
      <c r="D179" s="200"/>
      <c r="F179" s="200"/>
      <c r="G179" s="200"/>
      <c r="H179" s="200"/>
      <c r="I179" s="200"/>
      <c r="J179" s="200"/>
      <c r="K179" s="200"/>
      <c r="L179" s="183"/>
      <c r="M179" s="183"/>
    </row>
    <row r="180" spans="1:13" ht="11.25">
      <c r="A180" s="183"/>
      <c r="D180" s="200"/>
      <c r="F180" s="200"/>
      <c r="G180" s="200"/>
      <c r="H180" s="200"/>
      <c r="I180" s="200"/>
      <c r="J180" s="200"/>
      <c r="K180" s="200"/>
      <c r="L180" s="183"/>
      <c r="M180" s="183"/>
    </row>
    <row r="181" spans="1:13" ht="11.25">
      <c r="A181" s="183"/>
      <c r="D181" s="200"/>
      <c r="F181" s="200"/>
      <c r="G181" s="200"/>
      <c r="H181" s="200"/>
      <c r="I181" s="200"/>
      <c r="J181" s="200"/>
      <c r="K181" s="200"/>
      <c r="L181" s="183"/>
      <c r="M181" s="183"/>
    </row>
    <row r="182" spans="1:13" ht="11.25">
      <c r="A182" s="183"/>
      <c r="D182" s="200"/>
      <c r="F182" s="200"/>
      <c r="G182" s="200"/>
      <c r="H182" s="200"/>
      <c r="I182" s="200"/>
      <c r="J182" s="200"/>
      <c r="K182" s="200"/>
      <c r="L182" s="183"/>
      <c r="M182" s="183"/>
    </row>
    <row r="183" spans="1:13" ht="11.25">
      <c r="A183" s="183"/>
      <c r="D183" s="200"/>
      <c r="F183" s="200"/>
      <c r="G183" s="200"/>
      <c r="H183" s="200"/>
      <c r="I183" s="200"/>
      <c r="J183" s="200"/>
      <c r="K183" s="200"/>
      <c r="L183" s="183"/>
      <c r="M183" s="183"/>
    </row>
    <row r="184" spans="1:13" ht="11.25">
      <c r="A184" s="183"/>
      <c r="D184" s="200"/>
      <c r="F184" s="200"/>
      <c r="G184" s="200"/>
      <c r="H184" s="200"/>
      <c r="I184" s="200"/>
      <c r="J184" s="200"/>
      <c r="K184" s="200"/>
      <c r="L184" s="183"/>
      <c r="M184" s="183"/>
    </row>
    <row r="185" spans="1:13" ht="11.25">
      <c r="A185" s="183"/>
      <c r="D185" s="200"/>
      <c r="F185" s="200"/>
      <c r="G185" s="200"/>
      <c r="H185" s="200"/>
      <c r="I185" s="200"/>
      <c r="J185" s="200"/>
      <c r="K185" s="200"/>
      <c r="L185" s="183"/>
      <c r="M185" s="183"/>
    </row>
    <row r="186" spans="1:13" ht="11.25">
      <c r="A186" s="183"/>
      <c r="D186" s="200"/>
      <c r="F186" s="200"/>
      <c r="G186" s="200"/>
      <c r="H186" s="200"/>
      <c r="I186" s="200"/>
      <c r="J186" s="200"/>
      <c r="K186" s="200"/>
      <c r="L186" s="183"/>
      <c r="M186" s="183"/>
    </row>
    <row r="187" spans="1:13" ht="11.25">
      <c r="A187" s="183"/>
      <c r="D187" s="200"/>
      <c r="F187" s="200"/>
      <c r="G187" s="200"/>
      <c r="H187" s="200"/>
      <c r="I187" s="200"/>
      <c r="J187" s="200"/>
      <c r="K187" s="200"/>
      <c r="L187" s="183"/>
      <c r="M187" s="183"/>
    </row>
    <row r="188" spans="1:13" ht="11.25">
      <c r="A188" s="183"/>
      <c r="D188" s="200"/>
      <c r="F188" s="200"/>
      <c r="G188" s="200"/>
      <c r="H188" s="200"/>
      <c r="I188" s="200"/>
      <c r="J188" s="200"/>
      <c r="K188" s="200"/>
      <c r="L188" s="183"/>
      <c r="M188" s="183"/>
    </row>
    <row r="189" spans="1:13" ht="11.25">
      <c r="A189" s="183"/>
      <c r="D189" s="200"/>
      <c r="F189" s="200"/>
      <c r="G189" s="200"/>
      <c r="H189" s="200"/>
      <c r="I189" s="200"/>
      <c r="J189" s="200"/>
      <c r="K189" s="200"/>
      <c r="L189" s="183"/>
      <c r="M189" s="183"/>
    </row>
    <row r="190" spans="1:13" ht="11.25">
      <c r="A190" s="183"/>
      <c r="D190" s="200"/>
      <c r="F190" s="200"/>
      <c r="G190" s="200"/>
      <c r="H190" s="200"/>
      <c r="I190" s="200"/>
      <c r="J190" s="200"/>
      <c r="K190" s="200"/>
      <c r="L190" s="183"/>
      <c r="M190" s="183"/>
    </row>
    <row r="191" spans="1:13" ht="11.25">
      <c r="A191" s="183"/>
      <c r="D191" s="200"/>
      <c r="F191" s="200"/>
      <c r="G191" s="200"/>
      <c r="H191" s="200"/>
      <c r="I191" s="200"/>
      <c r="J191" s="200"/>
      <c r="K191" s="200"/>
      <c r="L191" s="183"/>
      <c r="M191" s="183"/>
    </row>
    <row r="192" spans="1:13" ht="11.25">
      <c r="A192" s="183"/>
      <c r="D192" s="200"/>
      <c r="F192" s="200"/>
      <c r="G192" s="200"/>
      <c r="H192" s="200"/>
      <c r="I192" s="200"/>
      <c r="J192" s="200"/>
      <c r="K192" s="200"/>
      <c r="L192" s="183"/>
      <c r="M192" s="183"/>
    </row>
    <row r="193" spans="1:13" ht="11.25">
      <c r="A193" s="183"/>
      <c r="D193" s="200"/>
      <c r="F193" s="200"/>
      <c r="G193" s="200"/>
      <c r="H193" s="200"/>
      <c r="I193" s="200"/>
      <c r="J193" s="200"/>
      <c r="K193" s="200"/>
      <c r="L193" s="183"/>
      <c r="M193" s="183"/>
    </row>
    <row r="194" spans="1:13" ht="11.25">
      <c r="A194" s="183"/>
      <c r="D194" s="200"/>
      <c r="F194" s="200"/>
      <c r="G194" s="200"/>
      <c r="H194" s="200"/>
      <c r="I194" s="200"/>
      <c r="J194" s="200"/>
      <c r="K194" s="200"/>
      <c r="L194" s="183"/>
      <c r="M194" s="183"/>
    </row>
    <row r="195" spans="1:13" ht="11.25">
      <c r="A195" s="183"/>
      <c r="D195" s="200"/>
      <c r="F195" s="200"/>
      <c r="G195" s="200"/>
      <c r="H195" s="200"/>
      <c r="I195" s="200"/>
      <c r="J195" s="200"/>
      <c r="K195" s="200"/>
      <c r="L195" s="183"/>
      <c r="M195" s="183"/>
    </row>
    <row r="196" spans="1:13" ht="11.25">
      <c r="A196" s="183"/>
      <c r="D196" s="200"/>
      <c r="F196" s="200"/>
      <c r="G196" s="200"/>
      <c r="H196" s="200"/>
      <c r="I196" s="200"/>
      <c r="J196" s="200"/>
      <c r="K196" s="200"/>
      <c r="L196" s="183"/>
      <c r="M196" s="183"/>
    </row>
    <row r="197" spans="1:13" ht="11.25">
      <c r="A197" s="183"/>
      <c r="D197" s="200"/>
      <c r="F197" s="200"/>
      <c r="G197" s="200"/>
      <c r="H197" s="200"/>
      <c r="I197" s="200"/>
      <c r="J197" s="200"/>
      <c r="K197" s="200"/>
      <c r="L197" s="183"/>
      <c r="M197" s="183"/>
    </row>
    <row r="198" spans="1:13" ht="11.25">
      <c r="A198" s="183"/>
      <c r="D198" s="200"/>
      <c r="F198" s="200"/>
      <c r="G198" s="200"/>
      <c r="H198" s="200"/>
      <c r="I198" s="200"/>
      <c r="J198" s="200"/>
      <c r="K198" s="200"/>
      <c r="L198" s="183"/>
      <c r="M198" s="183"/>
    </row>
    <row r="199" spans="1:13" ht="11.25">
      <c r="A199" s="183"/>
      <c r="D199" s="200"/>
      <c r="F199" s="200"/>
      <c r="G199" s="200"/>
      <c r="H199" s="200"/>
      <c r="I199" s="200"/>
      <c r="J199" s="200"/>
      <c r="K199" s="200"/>
      <c r="L199" s="183"/>
      <c r="M199" s="183"/>
    </row>
    <row r="200" spans="1:13" ht="11.25">
      <c r="A200" s="183"/>
      <c r="D200" s="200"/>
      <c r="F200" s="200"/>
      <c r="G200" s="200"/>
      <c r="H200" s="200"/>
      <c r="I200" s="200"/>
      <c r="J200" s="200"/>
      <c r="K200" s="200"/>
      <c r="L200" s="183"/>
      <c r="M200" s="183"/>
    </row>
    <row r="201" spans="1:13" ht="11.25">
      <c r="A201" s="183"/>
      <c r="D201" s="200"/>
      <c r="F201" s="200"/>
      <c r="G201" s="200"/>
      <c r="H201" s="200"/>
      <c r="I201" s="200"/>
      <c r="J201" s="200"/>
      <c r="K201" s="200"/>
      <c r="L201" s="183"/>
      <c r="M201" s="183"/>
    </row>
    <row r="202" spans="1:13" ht="11.25">
      <c r="A202" s="183"/>
      <c r="D202" s="200"/>
      <c r="F202" s="200"/>
      <c r="G202" s="200"/>
      <c r="H202" s="200"/>
      <c r="I202" s="200"/>
      <c r="J202" s="200"/>
      <c r="K202" s="200"/>
      <c r="L202" s="183"/>
      <c r="M202" s="183"/>
    </row>
    <row r="203" spans="1:13" ht="11.25">
      <c r="A203" s="183"/>
      <c r="D203" s="200"/>
      <c r="F203" s="200"/>
      <c r="G203" s="200"/>
      <c r="H203" s="200"/>
      <c r="I203" s="200"/>
      <c r="J203" s="200"/>
      <c r="K203" s="200"/>
      <c r="L203" s="183"/>
      <c r="M203" s="183"/>
    </row>
    <row r="204" spans="1:13" ht="11.25">
      <c r="A204" s="183"/>
      <c r="D204" s="200"/>
      <c r="F204" s="200"/>
      <c r="G204" s="200"/>
      <c r="H204" s="200"/>
      <c r="I204" s="200"/>
      <c r="J204" s="200"/>
      <c r="K204" s="200"/>
      <c r="L204" s="183"/>
      <c r="M204" s="183"/>
    </row>
    <row r="205" spans="1:13" ht="11.25">
      <c r="A205" s="183"/>
      <c r="D205" s="200"/>
      <c r="F205" s="200"/>
      <c r="G205" s="200"/>
      <c r="H205" s="200"/>
      <c r="I205" s="200"/>
      <c r="J205" s="200"/>
      <c r="K205" s="200"/>
      <c r="L205" s="183"/>
      <c r="M205" s="183"/>
    </row>
    <row r="206" spans="1:13" ht="11.25">
      <c r="A206" s="183"/>
      <c r="D206" s="200"/>
      <c r="F206" s="200"/>
      <c r="G206" s="200"/>
      <c r="H206" s="200"/>
      <c r="I206" s="200"/>
      <c r="J206" s="200"/>
      <c r="K206" s="200"/>
      <c r="L206" s="183"/>
      <c r="M206" s="183"/>
    </row>
    <row r="207" spans="1:13" ht="11.25">
      <c r="A207" s="183"/>
      <c r="D207" s="200"/>
      <c r="F207" s="200"/>
      <c r="G207" s="200"/>
      <c r="H207" s="200"/>
      <c r="I207" s="200"/>
      <c r="J207" s="200"/>
      <c r="K207" s="200"/>
      <c r="L207" s="183"/>
      <c r="M207" s="183"/>
    </row>
    <row r="208" spans="1:13" ht="11.25">
      <c r="A208" s="183"/>
      <c r="D208" s="200"/>
      <c r="F208" s="200"/>
      <c r="G208" s="200"/>
      <c r="H208" s="200"/>
      <c r="I208" s="200"/>
      <c r="J208" s="200"/>
      <c r="K208" s="200"/>
      <c r="L208" s="183"/>
      <c r="M208" s="183"/>
    </row>
    <row r="209" spans="1:13" ht="11.25">
      <c r="A209" s="183"/>
      <c r="D209" s="200"/>
      <c r="F209" s="200"/>
      <c r="G209" s="200"/>
      <c r="H209" s="200"/>
      <c r="I209" s="200"/>
      <c r="J209" s="200"/>
      <c r="K209" s="200"/>
      <c r="L209" s="183"/>
      <c r="M209" s="183"/>
    </row>
    <row r="210" spans="1:13" ht="11.25">
      <c r="A210" s="183"/>
      <c r="D210" s="200"/>
      <c r="F210" s="200"/>
      <c r="G210" s="200"/>
      <c r="H210" s="200"/>
      <c r="I210" s="200"/>
      <c r="J210" s="200"/>
      <c r="K210" s="200"/>
      <c r="L210" s="183"/>
      <c r="M210" s="183"/>
    </row>
    <row r="211" spans="1:13" ht="11.25">
      <c r="A211" s="183"/>
      <c r="D211" s="200"/>
      <c r="F211" s="200"/>
      <c r="G211" s="200"/>
      <c r="H211" s="200"/>
      <c r="I211" s="200"/>
      <c r="J211" s="200"/>
      <c r="K211" s="200"/>
      <c r="L211" s="183"/>
      <c r="M211" s="183"/>
    </row>
    <row r="212" spans="1:13" ht="11.25">
      <c r="A212" s="183"/>
      <c r="D212" s="200"/>
      <c r="F212" s="200"/>
      <c r="G212" s="200"/>
      <c r="H212" s="200"/>
      <c r="I212" s="200"/>
      <c r="J212" s="200"/>
      <c r="K212" s="200"/>
      <c r="L212" s="183"/>
      <c r="M212" s="183"/>
    </row>
    <row r="213" spans="1:13" ht="11.25">
      <c r="A213" s="183"/>
      <c r="D213" s="200"/>
      <c r="F213" s="200"/>
      <c r="G213" s="200"/>
      <c r="H213" s="200"/>
      <c r="I213" s="200"/>
      <c r="J213" s="200"/>
      <c r="K213" s="200"/>
      <c r="L213" s="183"/>
      <c r="M213" s="183"/>
    </row>
    <row r="214" spans="1:13" ht="11.25">
      <c r="A214" s="183"/>
      <c r="D214" s="200"/>
      <c r="F214" s="200"/>
      <c r="G214" s="200"/>
      <c r="H214" s="200"/>
      <c r="I214" s="200"/>
      <c r="J214" s="200"/>
      <c r="K214" s="200"/>
      <c r="L214" s="183"/>
      <c r="M214" s="183"/>
    </row>
    <row r="215" spans="1:13" ht="11.25">
      <c r="A215" s="183"/>
      <c r="D215" s="200"/>
      <c r="F215" s="200"/>
      <c r="G215" s="200"/>
      <c r="H215" s="200"/>
      <c r="I215" s="200"/>
      <c r="J215" s="200"/>
      <c r="K215" s="200"/>
      <c r="L215" s="183"/>
      <c r="M215" s="183"/>
    </row>
    <row r="216" spans="1:13" ht="11.25">
      <c r="A216" s="183"/>
      <c r="D216" s="200"/>
      <c r="F216" s="200"/>
      <c r="G216" s="200"/>
      <c r="H216" s="200"/>
      <c r="I216" s="200"/>
      <c r="J216" s="200"/>
      <c r="K216" s="200"/>
      <c r="L216" s="183"/>
      <c r="M216" s="183"/>
    </row>
    <row r="217" spans="1:13" ht="11.25">
      <c r="A217" s="183"/>
      <c r="D217" s="200"/>
      <c r="F217" s="200"/>
      <c r="G217" s="200"/>
      <c r="H217" s="200"/>
      <c r="I217" s="200"/>
      <c r="J217" s="200"/>
      <c r="K217" s="200"/>
      <c r="L217" s="183"/>
      <c r="M217" s="183"/>
    </row>
    <row r="218" spans="1:13" ht="11.25">
      <c r="A218" s="183"/>
      <c r="D218" s="200"/>
      <c r="F218" s="200"/>
      <c r="G218" s="200"/>
      <c r="H218" s="200"/>
      <c r="I218" s="200"/>
      <c r="J218" s="200"/>
      <c r="K218" s="200"/>
      <c r="L218" s="183"/>
      <c r="M218" s="183"/>
    </row>
    <row r="219" spans="1:13" ht="11.25">
      <c r="A219" s="183"/>
      <c r="D219" s="200"/>
      <c r="F219" s="200"/>
      <c r="G219" s="200"/>
      <c r="H219" s="200"/>
      <c r="I219" s="200"/>
      <c r="J219" s="200"/>
      <c r="K219" s="200"/>
      <c r="L219" s="183"/>
      <c r="M219" s="183"/>
    </row>
    <row r="220" spans="1:13" ht="11.25">
      <c r="A220" s="183"/>
      <c r="D220" s="200"/>
      <c r="F220" s="200"/>
      <c r="G220" s="200"/>
      <c r="H220" s="200"/>
      <c r="I220" s="200"/>
      <c r="J220" s="200"/>
      <c r="K220" s="200"/>
      <c r="L220" s="183"/>
      <c r="M220" s="183"/>
    </row>
    <row r="221" spans="1:13" ht="11.25">
      <c r="A221" s="183"/>
      <c r="D221" s="200"/>
      <c r="F221" s="200"/>
      <c r="G221" s="200"/>
      <c r="H221" s="200"/>
      <c r="I221" s="200"/>
      <c r="J221" s="200"/>
      <c r="K221" s="200"/>
      <c r="L221" s="183"/>
      <c r="M221" s="183"/>
    </row>
    <row r="222" spans="1:13" ht="11.25">
      <c r="A222" s="183"/>
      <c r="D222" s="200"/>
      <c r="F222" s="200"/>
      <c r="G222" s="200"/>
      <c r="H222" s="200"/>
      <c r="I222" s="200"/>
      <c r="J222" s="200"/>
      <c r="K222" s="200"/>
      <c r="L222" s="183"/>
      <c r="M222" s="183"/>
    </row>
    <row r="223" spans="1:13" ht="11.25">
      <c r="A223" s="183"/>
      <c r="D223" s="200"/>
      <c r="F223" s="200"/>
      <c r="G223" s="200"/>
      <c r="H223" s="200"/>
      <c r="I223" s="200"/>
      <c r="J223" s="200"/>
      <c r="K223" s="200"/>
      <c r="L223" s="183"/>
      <c r="M223" s="183"/>
    </row>
    <row r="224" spans="1:13" ht="11.25">
      <c r="A224" s="183"/>
      <c r="D224" s="200"/>
      <c r="F224" s="200"/>
      <c r="G224" s="200"/>
      <c r="H224" s="200"/>
      <c r="I224" s="200"/>
      <c r="J224" s="200"/>
      <c r="K224" s="200"/>
      <c r="L224" s="183"/>
      <c r="M224" s="183"/>
    </row>
    <row r="225" spans="1:13" ht="11.25">
      <c r="A225" s="183"/>
      <c r="D225" s="200"/>
      <c r="F225" s="200"/>
      <c r="G225" s="200"/>
      <c r="H225" s="200"/>
      <c r="I225" s="200"/>
      <c r="J225" s="200"/>
      <c r="K225" s="200"/>
      <c r="L225" s="183"/>
      <c r="M225" s="183"/>
    </row>
    <row r="226" spans="1:13" ht="11.25">
      <c r="A226" s="183"/>
      <c r="D226" s="200"/>
      <c r="F226" s="200"/>
      <c r="G226" s="200"/>
      <c r="H226" s="200"/>
      <c r="I226" s="200"/>
      <c r="J226" s="200"/>
      <c r="K226" s="200"/>
      <c r="L226" s="183"/>
      <c r="M226" s="183"/>
    </row>
    <row r="227" spans="1:13" ht="11.25">
      <c r="A227" s="183"/>
      <c r="D227" s="200"/>
      <c r="F227" s="200"/>
      <c r="G227" s="200"/>
      <c r="H227" s="200"/>
      <c r="I227" s="200"/>
      <c r="J227" s="200"/>
      <c r="K227" s="200"/>
      <c r="L227" s="183"/>
      <c r="M227" s="183"/>
    </row>
    <row r="228" spans="1:13" ht="11.25">
      <c r="A228" s="183"/>
      <c r="D228" s="200"/>
      <c r="F228" s="200"/>
      <c r="G228" s="200"/>
      <c r="H228" s="200"/>
      <c r="I228" s="200"/>
      <c r="J228" s="200"/>
      <c r="K228" s="200"/>
      <c r="L228" s="183"/>
      <c r="M228" s="183"/>
    </row>
    <row r="229" spans="1:13" ht="11.25">
      <c r="A229" s="183"/>
      <c r="D229" s="200"/>
      <c r="F229" s="200"/>
      <c r="G229" s="200"/>
      <c r="H229" s="200"/>
      <c r="I229" s="200"/>
      <c r="J229" s="200"/>
      <c r="K229" s="200"/>
      <c r="L229" s="183"/>
      <c r="M229" s="183"/>
    </row>
    <row r="230" spans="1:13" ht="11.25">
      <c r="A230" s="183"/>
      <c r="D230" s="200"/>
      <c r="F230" s="200"/>
      <c r="G230" s="200"/>
      <c r="H230" s="200"/>
      <c r="I230" s="200"/>
      <c r="J230" s="200"/>
      <c r="K230" s="200"/>
      <c r="L230" s="183"/>
      <c r="M230" s="183"/>
    </row>
    <row r="231" spans="1:13" ht="11.25">
      <c r="A231" s="183"/>
      <c r="D231" s="200"/>
      <c r="F231" s="200"/>
      <c r="G231" s="200"/>
      <c r="H231" s="200"/>
      <c r="I231" s="200"/>
      <c r="J231" s="200"/>
      <c r="K231" s="200"/>
      <c r="L231" s="183"/>
      <c r="M231" s="183"/>
    </row>
    <row r="232" spans="1:13" ht="11.25">
      <c r="A232" s="183"/>
      <c r="D232" s="200"/>
      <c r="F232" s="200"/>
      <c r="G232" s="200"/>
      <c r="H232" s="200"/>
      <c r="I232" s="200"/>
      <c r="J232" s="200"/>
      <c r="K232" s="200"/>
      <c r="L232" s="183"/>
      <c r="M232" s="183"/>
    </row>
    <row r="233" spans="1:13" ht="11.25">
      <c r="A233" s="183"/>
      <c r="D233" s="200"/>
      <c r="F233" s="200"/>
      <c r="G233" s="200"/>
      <c r="H233" s="200"/>
      <c r="I233" s="200"/>
      <c r="J233" s="200"/>
      <c r="K233" s="200"/>
      <c r="L233" s="183"/>
      <c r="M233" s="183"/>
    </row>
    <row r="234" spans="1:13" ht="11.25">
      <c r="A234" s="183"/>
      <c r="D234" s="200"/>
      <c r="F234" s="200"/>
      <c r="G234" s="200"/>
      <c r="H234" s="200"/>
      <c r="I234" s="200"/>
      <c r="J234" s="200"/>
      <c r="K234" s="200"/>
      <c r="L234" s="183"/>
      <c r="M234" s="183"/>
    </row>
    <row r="235" spans="1:13" ht="11.25">
      <c r="A235" s="183"/>
      <c r="D235" s="200"/>
      <c r="F235" s="200"/>
      <c r="G235" s="200"/>
      <c r="H235" s="200"/>
      <c r="I235" s="200"/>
      <c r="J235" s="200"/>
      <c r="K235" s="200"/>
      <c r="L235" s="183"/>
      <c r="M235" s="183"/>
    </row>
    <row r="236" spans="1:13" ht="11.25">
      <c r="A236" s="183"/>
      <c r="D236" s="200"/>
      <c r="F236" s="200"/>
      <c r="G236" s="200"/>
      <c r="H236" s="200"/>
      <c r="I236" s="200"/>
      <c r="J236" s="200"/>
      <c r="K236" s="200"/>
      <c r="L236" s="183"/>
      <c r="M236" s="183"/>
    </row>
    <row r="237" spans="1:13" ht="11.25">
      <c r="A237" s="183"/>
      <c r="D237" s="200"/>
      <c r="F237" s="200"/>
      <c r="G237" s="200"/>
      <c r="H237" s="200"/>
      <c r="I237" s="200"/>
      <c r="J237" s="200"/>
      <c r="K237" s="200"/>
      <c r="L237" s="183"/>
      <c r="M237" s="183"/>
    </row>
    <row r="238" spans="1:13" ht="11.25">
      <c r="A238" s="183"/>
      <c r="D238" s="200"/>
      <c r="F238" s="200"/>
      <c r="G238" s="200"/>
      <c r="H238" s="200"/>
      <c r="I238" s="200"/>
      <c r="J238" s="200"/>
      <c r="K238" s="200"/>
      <c r="L238" s="183"/>
      <c r="M238" s="183"/>
    </row>
    <row r="239" spans="1:13" ht="11.25">
      <c r="A239" s="183"/>
      <c r="D239" s="200"/>
      <c r="F239" s="200"/>
      <c r="G239" s="200"/>
      <c r="H239" s="200"/>
      <c r="I239" s="200"/>
      <c r="J239" s="200"/>
      <c r="K239" s="200"/>
      <c r="L239" s="183"/>
      <c r="M239" s="183"/>
    </row>
    <row r="240" spans="1:13" ht="11.25">
      <c r="A240" s="183"/>
      <c r="D240" s="200"/>
      <c r="F240" s="200"/>
      <c r="G240" s="200"/>
      <c r="H240" s="200"/>
      <c r="I240" s="200"/>
      <c r="J240" s="200"/>
      <c r="K240" s="200"/>
      <c r="L240" s="183"/>
      <c r="M240" s="183"/>
    </row>
    <row r="241" spans="1:13" ht="11.25">
      <c r="A241" s="183"/>
      <c r="D241" s="200"/>
      <c r="F241" s="200"/>
      <c r="G241" s="200"/>
      <c r="H241" s="200"/>
      <c r="I241" s="200"/>
      <c r="J241" s="200"/>
      <c r="K241" s="200"/>
      <c r="L241" s="183"/>
      <c r="M241" s="183"/>
    </row>
    <row r="242" spans="1:13" ht="11.25">
      <c r="A242" s="183"/>
      <c r="D242" s="200"/>
      <c r="F242" s="200"/>
      <c r="G242" s="200"/>
      <c r="H242" s="200"/>
      <c r="I242" s="200"/>
      <c r="J242" s="200"/>
      <c r="K242" s="200"/>
      <c r="L242" s="183"/>
      <c r="M242" s="183"/>
    </row>
    <row r="243" spans="1:13" ht="11.25">
      <c r="A243" s="183"/>
      <c r="D243" s="200"/>
      <c r="F243" s="200"/>
      <c r="G243" s="200"/>
      <c r="H243" s="200"/>
      <c r="I243" s="200"/>
      <c r="J243" s="200"/>
      <c r="K243" s="200"/>
      <c r="L243" s="183"/>
      <c r="M243" s="183"/>
    </row>
    <row r="244" spans="1:13" ht="11.25">
      <c r="A244" s="183"/>
      <c r="D244" s="200"/>
      <c r="F244" s="200"/>
      <c r="G244" s="200"/>
      <c r="H244" s="200"/>
      <c r="I244" s="200"/>
      <c r="J244" s="200"/>
      <c r="K244" s="200"/>
      <c r="L244" s="183"/>
      <c r="M244" s="183"/>
    </row>
    <row r="245" spans="1:13" ht="11.25">
      <c r="A245" s="183"/>
      <c r="D245" s="200"/>
      <c r="F245" s="200"/>
      <c r="G245" s="200"/>
      <c r="H245" s="200"/>
      <c r="I245" s="200"/>
      <c r="J245" s="200"/>
      <c r="K245" s="200"/>
      <c r="L245" s="183"/>
      <c r="M245" s="183"/>
    </row>
    <row r="246" spans="1:13" ht="11.25">
      <c r="A246" s="183"/>
      <c r="D246" s="200"/>
      <c r="F246" s="200"/>
      <c r="G246" s="200"/>
      <c r="H246" s="200"/>
      <c r="I246" s="200"/>
      <c r="J246" s="200"/>
      <c r="K246" s="200"/>
      <c r="L246" s="183"/>
      <c r="M246" s="183"/>
    </row>
    <row r="247" spans="1:13" ht="11.25">
      <c r="A247" s="183"/>
      <c r="D247" s="200"/>
      <c r="F247" s="200"/>
      <c r="G247" s="200"/>
      <c r="H247" s="200"/>
      <c r="I247" s="200"/>
      <c r="J247" s="200"/>
      <c r="K247" s="200"/>
      <c r="L247" s="183"/>
      <c r="M247" s="183"/>
    </row>
    <row r="248" spans="1:13" ht="11.25">
      <c r="A248" s="183"/>
      <c r="D248" s="200"/>
      <c r="F248" s="200"/>
      <c r="G248" s="200"/>
      <c r="H248" s="200"/>
      <c r="I248" s="200"/>
      <c r="J248" s="200"/>
      <c r="K248" s="200"/>
      <c r="L248" s="183"/>
      <c r="M248" s="183"/>
    </row>
    <row r="249" spans="1:13" ht="11.25">
      <c r="A249" s="183"/>
      <c r="D249" s="200"/>
      <c r="F249" s="200"/>
      <c r="G249" s="200"/>
      <c r="H249" s="200"/>
      <c r="I249" s="200"/>
      <c r="J249" s="200"/>
      <c r="K249" s="200"/>
      <c r="L249" s="183"/>
      <c r="M249" s="183"/>
    </row>
    <row r="250" spans="1:13" ht="11.25">
      <c r="A250" s="183"/>
      <c r="D250" s="200"/>
      <c r="F250" s="200"/>
      <c r="G250" s="200"/>
      <c r="H250" s="200"/>
      <c r="I250" s="200"/>
      <c r="J250" s="200"/>
      <c r="K250" s="200"/>
      <c r="L250" s="183"/>
      <c r="M250" s="183"/>
    </row>
    <row r="251" spans="1:13" ht="11.25">
      <c r="A251" s="183"/>
      <c r="D251" s="200"/>
      <c r="F251" s="200"/>
      <c r="G251" s="200"/>
      <c r="H251" s="200"/>
      <c r="I251" s="200"/>
      <c r="J251" s="200"/>
      <c r="K251" s="200"/>
      <c r="L251" s="183"/>
      <c r="M251" s="183"/>
    </row>
    <row r="252" spans="1:13" ht="11.25">
      <c r="A252" s="183"/>
      <c r="D252" s="200"/>
      <c r="F252" s="200"/>
      <c r="G252" s="200"/>
      <c r="H252" s="200"/>
      <c r="I252" s="200"/>
      <c r="J252" s="200"/>
      <c r="K252" s="200"/>
      <c r="L252" s="183"/>
      <c r="M252" s="183"/>
    </row>
    <row r="253" spans="1:13" ht="11.25">
      <c r="A253" s="183"/>
      <c r="D253" s="200"/>
      <c r="F253" s="200"/>
      <c r="G253" s="200"/>
      <c r="H253" s="200"/>
      <c r="I253" s="200"/>
      <c r="J253" s="200"/>
      <c r="K253" s="200"/>
      <c r="L253" s="183"/>
      <c r="M253" s="183"/>
    </row>
    <row r="254" spans="1:13" ht="11.25">
      <c r="A254" s="183"/>
      <c r="D254" s="200"/>
      <c r="F254" s="200"/>
      <c r="G254" s="200"/>
      <c r="H254" s="200"/>
      <c r="I254" s="200"/>
      <c r="J254" s="200"/>
      <c r="K254" s="200"/>
      <c r="L254" s="183"/>
      <c r="M254" s="183"/>
    </row>
    <row r="255" spans="1:13" ht="11.25">
      <c r="A255" s="183"/>
      <c r="D255" s="200"/>
      <c r="F255" s="200"/>
      <c r="G255" s="200"/>
      <c r="H255" s="200"/>
      <c r="I255" s="200"/>
      <c r="J255" s="200"/>
      <c r="K255" s="200"/>
      <c r="L255" s="183"/>
      <c r="M255" s="183"/>
    </row>
    <row r="256" spans="1:13" ht="11.25">
      <c r="A256" s="183"/>
      <c r="D256" s="200"/>
      <c r="F256" s="200"/>
      <c r="G256" s="200"/>
      <c r="H256" s="200"/>
      <c r="I256" s="200"/>
      <c r="J256" s="200"/>
      <c r="K256" s="200"/>
      <c r="L256" s="183"/>
      <c r="M256" s="183"/>
    </row>
    <row r="257" spans="1:13" ht="11.25">
      <c r="A257" s="183"/>
      <c r="D257" s="200"/>
      <c r="F257" s="200"/>
      <c r="G257" s="200"/>
      <c r="H257" s="200"/>
      <c r="I257" s="200"/>
      <c r="J257" s="200"/>
      <c r="K257" s="200"/>
      <c r="L257" s="183"/>
      <c r="M257" s="183"/>
    </row>
    <row r="258" spans="1:13" ht="11.25">
      <c r="A258" s="183"/>
      <c r="D258" s="200"/>
      <c r="F258" s="200"/>
      <c r="G258" s="200"/>
      <c r="H258" s="200"/>
      <c r="I258" s="200"/>
      <c r="J258" s="200"/>
      <c r="K258" s="200"/>
      <c r="L258" s="183"/>
      <c r="M258" s="183"/>
    </row>
    <row r="259" spans="1:13" ht="11.25">
      <c r="A259" s="183"/>
      <c r="D259" s="200"/>
      <c r="F259" s="200"/>
      <c r="G259" s="200"/>
      <c r="H259" s="200"/>
      <c r="I259" s="200"/>
      <c r="J259" s="200"/>
      <c r="K259" s="200"/>
      <c r="L259" s="183"/>
      <c r="M259" s="183"/>
    </row>
    <row r="260" spans="1:13" ht="11.25">
      <c r="A260" s="183"/>
      <c r="D260" s="200"/>
      <c r="F260" s="200"/>
      <c r="G260" s="200"/>
      <c r="H260" s="200"/>
      <c r="I260" s="200"/>
      <c r="J260" s="200"/>
      <c r="K260" s="200"/>
      <c r="L260" s="183"/>
      <c r="M260" s="183"/>
    </row>
    <row r="261" spans="1:13" ht="11.25">
      <c r="A261" s="183"/>
      <c r="D261" s="200"/>
      <c r="F261" s="200"/>
      <c r="G261" s="200"/>
      <c r="H261" s="200"/>
      <c r="I261" s="200"/>
      <c r="J261" s="200"/>
      <c r="K261" s="200"/>
      <c r="L261" s="183"/>
      <c r="M261" s="183"/>
    </row>
    <row r="262" spans="1:13" ht="11.25">
      <c r="A262" s="183"/>
      <c r="D262" s="200"/>
      <c r="F262" s="200"/>
      <c r="G262" s="200"/>
      <c r="H262" s="200"/>
      <c r="I262" s="200"/>
      <c r="J262" s="200"/>
      <c r="K262" s="200"/>
      <c r="L262" s="183"/>
      <c r="M262" s="183"/>
    </row>
    <row r="263" spans="1:13" ht="11.25">
      <c r="A263" s="183"/>
      <c r="D263" s="200"/>
      <c r="F263" s="200"/>
      <c r="G263" s="200"/>
      <c r="H263" s="200"/>
      <c r="I263" s="200"/>
      <c r="J263" s="200"/>
      <c r="K263" s="200"/>
      <c r="L263" s="183"/>
      <c r="M263" s="183"/>
    </row>
    <row r="264" spans="1:13" ht="11.25">
      <c r="A264" s="183"/>
      <c r="D264" s="200"/>
      <c r="F264" s="200"/>
      <c r="G264" s="200"/>
      <c r="H264" s="200"/>
      <c r="I264" s="200"/>
      <c r="J264" s="200"/>
      <c r="K264" s="200"/>
      <c r="L264" s="183"/>
      <c r="M264" s="183"/>
    </row>
    <row r="265" spans="1:13" ht="11.25">
      <c r="A265" s="183"/>
      <c r="D265" s="200"/>
      <c r="F265" s="200"/>
      <c r="G265" s="200"/>
      <c r="H265" s="200"/>
      <c r="I265" s="200"/>
      <c r="J265" s="200"/>
      <c r="K265" s="200"/>
      <c r="L265" s="183"/>
      <c r="M265" s="183"/>
    </row>
    <row r="266" spans="1:13" ht="11.25">
      <c r="A266" s="183"/>
      <c r="D266" s="200"/>
      <c r="F266" s="200"/>
      <c r="G266" s="200"/>
      <c r="H266" s="200"/>
      <c r="I266" s="200"/>
      <c r="J266" s="200"/>
      <c r="K266" s="200"/>
      <c r="L266" s="183"/>
      <c r="M266" s="183"/>
    </row>
    <row r="267" spans="1:13" ht="11.25">
      <c r="A267" s="183"/>
      <c r="D267" s="200"/>
      <c r="F267" s="200"/>
      <c r="G267" s="200"/>
      <c r="H267" s="200"/>
      <c r="I267" s="200"/>
      <c r="J267" s="200"/>
      <c r="K267" s="200"/>
      <c r="L267" s="183"/>
      <c r="M267" s="183"/>
    </row>
    <row r="268" spans="1:13" ht="11.25">
      <c r="A268" s="183"/>
      <c r="D268" s="200"/>
      <c r="F268" s="200"/>
      <c r="G268" s="200"/>
      <c r="H268" s="200"/>
      <c r="I268" s="200"/>
      <c r="J268" s="200"/>
      <c r="K268" s="200"/>
      <c r="L268" s="183"/>
      <c r="M268" s="183"/>
    </row>
    <row r="269" spans="1:13" ht="11.25">
      <c r="A269" s="183"/>
      <c r="D269" s="200"/>
      <c r="F269" s="200"/>
      <c r="G269" s="200"/>
      <c r="H269" s="200"/>
      <c r="I269" s="200"/>
      <c r="J269" s="200"/>
      <c r="K269" s="200"/>
      <c r="L269" s="183"/>
      <c r="M269" s="183"/>
    </row>
    <row r="270" spans="1:13" ht="11.25">
      <c r="A270" s="183"/>
      <c r="D270" s="200"/>
      <c r="F270" s="200"/>
      <c r="G270" s="200"/>
      <c r="H270" s="200"/>
      <c r="I270" s="200"/>
      <c r="J270" s="200"/>
      <c r="K270" s="200"/>
      <c r="L270" s="183"/>
      <c r="M270" s="183"/>
    </row>
    <row r="271" spans="1:13" ht="11.25">
      <c r="A271" s="183"/>
      <c r="D271" s="200"/>
      <c r="F271" s="200"/>
      <c r="G271" s="200"/>
      <c r="H271" s="200"/>
      <c r="I271" s="200"/>
      <c r="J271" s="200"/>
      <c r="K271" s="200"/>
      <c r="L271" s="183"/>
      <c r="M271" s="183"/>
    </row>
    <row r="272" spans="1:13" ht="11.25">
      <c r="A272" s="183"/>
      <c r="D272" s="200"/>
      <c r="F272" s="200"/>
      <c r="G272" s="200"/>
      <c r="H272" s="200"/>
      <c r="I272" s="200"/>
      <c r="J272" s="200"/>
      <c r="K272" s="200"/>
      <c r="L272" s="183"/>
      <c r="M272" s="183"/>
    </row>
    <row r="273" spans="1:13" ht="11.25">
      <c r="A273" s="183"/>
      <c r="D273" s="200"/>
      <c r="F273" s="200"/>
      <c r="G273" s="200"/>
      <c r="H273" s="200"/>
      <c r="I273" s="200"/>
      <c r="J273" s="200"/>
      <c r="K273" s="200"/>
      <c r="L273" s="183"/>
      <c r="M273" s="183"/>
    </row>
    <row r="274" spans="1:13" ht="11.25">
      <c r="A274" s="183"/>
      <c r="D274" s="200"/>
      <c r="F274" s="200"/>
      <c r="G274" s="200"/>
      <c r="H274" s="200"/>
      <c r="I274" s="200"/>
      <c r="J274" s="200"/>
      <c r="K274" s="200"/>
      <c r="L274" s="183"/>
      <c r="M274" s="183"/>
    </row>
    <row r="275" spans="1:13" ht="11.25">
      <c r="A275" s="183"/>
      <c r="D275" s="200"/>
      <c r="F275" s="200"/>
      <c r="G275" s="200"/>
      <c r="H275" s="200"/>
      <c r="I275" s="200"/>
      <c r="J275" s="200"/>
      <c r="K275" s="200"/>
      <c r="L275" s="183"/>
      <c r="M275" s="183"/>
    </row>
    <row r="276" spans="1:13" ht="11.25">
      <c r="A276" s="183"/>
      <c r="D276" s="200"/>
      <c r="F276" s="200"/>
      <c r="G276" s="200"/>
      <c r="H276" s="200"/>
      <c r="I276" s="200"/>
      <c r="J276" s="200"/>
      <c r="K276" s="200"/>
      <c r="L276" s="183"/>
      <c r="M276" s="183"/>
    </row>
    <row r="277" spans="1:13" ht="11.25">
      <c r="A277" s="183"/>
      <c r="D277" s="200"/>
      <c r="F277" s="200"/>
      <c r="G277" s="200"/>
      <c r="H277" s="200"/>
      <c r="I277" s="200"/>
      <c r="J277" s="200"/>
      <c r="K277" s="200"/>
      <c r="L277" s="183"/>
      <c r="M277" s="183"/>
    </row>
    <row r="278" spans="1:13" ht="11.25">
      <c r="A278" s="183"/>
      <c r="D278" s="200"/>
      <c r="F278" s="200"/>
      <c r="G278" s="200"/>
      <c r="H278" s="200"/>
      <c r="I278" s="200"/>
      <c r="J278" s="200"/>
      <c r="K278" s="200"/>
      <c r="L278" s="183"/>
      <c r="M278" s="183"/>
    </row>
    <row r="279" spans="1:13" ht="11.25">
      <c r="A279" s="183"/>
      <c r="D279" s="200"/>
      <c r="F279" s="200"/>
      <c r="G279" s="200"/>
      <c r="H279" s="200"/>
      <c r="I279" s="200"/>
      <c r="J279" s="200"/>
      <c r="K279" s="200"/>
      <c r="L279" s="183"/>
      <c r="M279" s="183"/>
    </row>
    <row r="280" spans="1:13" ht="11.25">
      <c r="A280" s="183"/>
      <c r="D280" s="200"/>
      <c r="F280" s="200"/>
      <c r="G280" s="200"/>
      <c r="H280" s="200"/>
      <c r="I280" s="200"/>
      <c r="J280" s="200"/>
      <c r="K280" s="200"/>
      <c r="L280" s="183"/>
      <c r="M280" s="183"/>
    </row>
    <row r="281" spans="1:13" ht="11.25">
      <c r="A281" s="183"/>
      <c r="D281" s="200"/>
      <c r="F281" s="200"/>
      <c r="G281" s="200"/>
      <c r="H281" s="200"/>
      <c r="I281" s="200"/>
      <c r="J281" s="200"/>
      <c r="K281" s="200"/>
      <c r="L281" s="183"/>
      <c r="M281" s="183"/>
    </row>
    <row r="282" spans="1:13" ht="11.25">
      <c r="A282" s="183"/>
      <c r="D282" s="200"/>
      <c r="F282" s="200"/>
      <c r="G282" s="200"/>
      <c r="H282" s="200"/>
      <c r="I282" s="200"/>
      <c r="J282" s="200"/>
      <c r="K282" s="200"/>
      <c r="L282" s="183"/>
      <c r="M282" s="183"/>
    </row>
    <row r="283" spans="1:13" ht="11.25">
      <c r="A283" s="183"/>
      <c r="D283" s="200"/>
      <c r="F283" s="200"/>
      <c r="G283" s="200"/>
      <c r="H283" s="200"/>
      <c r="I283" s="200"/>
      <c r="J283" s="200"/>
      <c r="K283" s="200"/>
      <c r="L283" s="183"/>
      <c r="M283" s="183"/>
    </row>
    <row r="284" spans="1:13" ht="11.25">
      <c r="A284" s="183"/>
      <c r="D284" s="200"/>
      <c r="F284" s="200"/>
      <c r="G284" s="200"/>
      <c r="H284" s="200"/>
      <c r="I284" s="200"/>
      <c r="J284" s="200"/>
      <c r="K284" s="200"/>
      <c r="L284" s="183"/>
      <c r="M284" s="183"/>
    </row>
    <row r="285" spans="1:13" ht="11.25">
      <c r="A285" s="183"/>
      <c r="D285" s="200"/>
      <c r="F285" s="200"/>
      <c r="G285" s="200"/>
      <c r="H285" s="200"/>
      <c r="I285" s="200"/>
      <c r="J285" s="200"/>
      <c r="K285" s="200"/>
      <c r="L285" s="183"/>
      <c r="M285" s="183"/>
    </row>
    <row r="286" spans="1:13" ht="11.25">
      <c r="A286" s="183"/>
      <c r="D286" s="200"/>
      <c r="F286" s="200"/>
      <c r="G286" s="200"/>
      <c r="H286" s="200"/>
      <c r="I286" s="200"/>
      <c r="J286" s="200"/>
      <c r="K286" s="200"/>
      <c r="L286" s="183"/>
      <c r="M286" s="183"/>
    </row>
    <row r="287" spans="1:13" ht="11.25">
      <c r="A287" s="183"/>
      <c r="D287" s="200"/>
      <c r="F287" s="200"/>
      <c r="G287" s="200"/>
      <c r="H287" s="200"/>
      <c r="I287" s="200"/>
      <c r="J287" s="200"/>
      <c r="K287" s="200"/>
      <c r="L287" s="183"/>
      <c r="M287" s="183"/>
    </row>
    <row r="288" spans="1:13" ht="11.25">
      <c r="A288" s="183"/>
      <c r="D288" s="200"/>
      <c r="F288" s="200"/>
      <c r="G288" s="200"/>
      <c r="H288" s="200"/>
      <c r="I288" s="200"/>
      <c r="J288" s="200"/>
      <c r="K288" s="200"/>
      <c r="L288" s="183"/>
      <c r="M288" s="183"/>
    </row>
    <row r="289" spans="1:13" ht="11.25">
      <c r="A289" s="183"/>
      <c r="D289" s="200"/>
      <c r="F289" s="200"/>
      <c r="G289" s="200"/>
      <c r="H289" s="200"/>
      <c r="I289" s="200"/>
      <c r="J289" s="200"/>
      <c r="K289" s="200"/>
      <c r="L289" s="183"/>
      <c r="M289" s="183"/>
    </row>
    <row r="290" spans="1:13" ht="11.25">
      <c r="A290" s="183"/>
      <c r="D290" s="200"/>
      <c r="F290" s="200"/>
      <c r="G290" s="200"/>
      <c r="H290" s="200"/>
      <c r="I290" s="200"/>
      <c r="J290" s="200"/>
      <c r="K290" s="200"/>
      <c r="L290" s="183"/>
      <c r="M290" s="183"/>
    </row>
    <row r="291" spans="1:13" ht="11.25">
      <c r="A291" s="183"/>
      <c r="D291" s="200"/>
      <c r="F291" s="200"/>
      <c r="G291" s="200"/>
      <c r="H291" s="200"/>
      <c r="I291" s="200"/>
      <c r="J291" s="200"/>
      <c r="K291" s="200"/>
      <c r="L291" s="183"/>
      <c r="M291" s="183"/>
    </row>
    <row r="292" spans="1:13" ht="11.25">
      <c r="A292" s="183"/>
      <c r="D292" s="200"/>
      <c r="F292" s="200"/>
      <c r="G292" s="200"/>
      <c r="H292" s="200"/>
      <c r="I292" s="200"/>
      <c r="J292" s="200"/>
      <c r="K292" s="200"/>
      <c r="L292" s="183"/>
      <c r="M292" s="183"/>
    </row>
    <row r="293" spans="1:13" ht="11.25">
      <c r="A293" s="183"/>
      <c r="D293" s="200"/>
      <c r="F293" s="200"/>
      <c r="G293" s="200"/>
      <c r="H293" s="200"/>
      <c r="I293" s="200"/>
      <c r="J293" s="200"/>
      <c r="K293" s="200"/>
      <c r="L293" s="183"/>
      <c r="M293" s="183"/>
    </row>
    <row r="294" spans="1:13" ht="11.25">
      <c r="A294" s="183"/>
      <c r="D294" s="200"/>
      <c r="F294" s="200"/>
      <c r="G294" s="200"/>
      <c r="H294" s="200"/>
      <c r="I294" s="200"/>
      <c r="J294" s="200"/>
      <c r="K294" s="200"/>
      <c r="L294" s="183"/>
      <c r="M294" s="183"/>
    </row>
    <row r="295" spans="1:13" ht="11.25">
      <c r="A295" s="183"/>
      <c r="D295" s="200"/>
      <c r="F295" s="200"/>
      <c r="G295" s="200"/>
      <c r="H295" s="200"/>
      <c r="I295" s="200"/>
      <c r="J295" s="200"/>
      <c r="K295" s="200"/>
      <c r="L295" s="183"/>
      <c r="M295" s="183"/>
    </row>
    <row r="296" spans="1:13" ht="11.25">
      <c r="A296" s="183"/>
      <c r="D296" s="200"/>
      <c r="F296" s="200"/>
      <c r="G296" s="200"/>
      <c r="H296" s="200"/>
      <c r="I296" s="200"/>
      <c r="J296" s="200"/>
      <c r="K296" s="200"/>
      <c r="L296" s="183"/>
      <c r="M296" s="183"/>
    </row>
    <row r="297" spans="1:13" ht="11.25">
      <c r="A297" s="183"/>
      <c r="D297" s="200"/>
      <c r="F297" s="200"/>
      <c r="G297" s="200"/>
      <c r="H297" s="200"/>
      <c r="I297" s="200"/>
      <c r="J297" s="200"/>
      <c r="K297" s="200"/>
      <c r="L297" s="183"/>
      <c r="M297" s="183"/>
    </row>
    <row r="298" spans="1:13" ht="11.25">
      <c r="A298" s="183"/>
      <c r="D298" s="200"/>
      <c r="F298" s="200"/>
      <c r="G298" s="200"/>
      <c r="H298" s="200"/>
      <c r="I298" s="200"/>
      <c r="J298" s="200"/>
      <c r="K298" s="200"/>
      <c r="L298" s="183"/>
      <c r="M298" s="183"/>
    </row>
    <row r="299" spans="1:13" ht="11.25">
      <c r="A299" s="183"/>
      <c r="D299" s="200"/>
      <c r="F299" s="200"/>
      <c r="G299" s="200"/>
      <c r="H299" s="200"/>
      <c r="I299" s="200"/>
      <c r="J299" s="200"/>
      <c r="K299" s="200"/>
      <c r="L299" s="183"/>
      <c r="M299" s="183"/>
    </row>
    <row r="300" spans="1:13" ht="11.25">
      <c r="A300" s="183"/>
      <c r="D300" s="200"/>
      <c r="F300" s="200"/>
      <c r="G300" s="200"/>
      <c r="H300" s="200"/>
      <c r="I300" s="200"/>
      <c r="J300" s="200"/>
      <c r="K300" s="200"/>
      <c r="L300" s="183"/>
      <c r="M300" s="183"/>
    </row>
    <row r="301" spans="1:13" ht="11.25">
      <c r="A301" s="183"/>
      <c r="D301" s="200"/>
      <c r="F301" s="200"/>
      <c r="G301" s="200"/>
      <c r="H301" s="200"/>
      <c r="I301" s="200"/>
      <c r="J301" s="200"/>
      <c r="K301" s="200"/>
      <c r="L301" s="183"/>
      <c r="M301" s="183"/>
    </row>
    <row r="302" spans="1:13" ht="11.25">
      <c r="A302" s="183"/>
      <c r="D302" s="200"/>
      <c r="F302" s="200"/>
      <c r="G302" s="200"/>
      <c r="H302" s="200"/>
      <c r="I302" s="200"/>
      <c r="J302" s="200"/>
      <c r="K302" s="200"/>
      <c r="L302" s="183"/>
      <c r="M302" s="183"/>
    </row>
    <row r="303" spans="1:13" ht="11.25">
      <c r="A303" s="183"/>
      <c r="D303" s="200"/>
      <c r="F303" s="200"/>
      <c r="G303" s="200"/>
      <c r="H303" s="200"/>
      <c r="I303" s="200"/>
      <c r="J303" s="200"/>
      <c r="K303" s="200"/>
      <c r="L303" s="183"/>
      <c r="M303" s="183"/>
    </row>
    <row r="304" spans="1:13" ht="11.25">
      <c r="A304" s="183"/>
      <c r="D304" s="200"/>
      <c r="F304" s="200"/>
      <c r="G304" s="200"/>
      <c r="H304" s="200"/>
      <c r="I304" s="200"/>
      <c r="J304" s="200"/>
      <c r="K304" s="200"/>
      <c r="L304" s="183"/>
      <c r="M304" s="183"/>
    </row>
    <row r="305" spans="1:13" ht="11.25">
      <c r="A305" s="183"/>
      <c r="D305" s="200"/>
      <c r="F305" s="200"/>
      <c r="G305" s="200"/>
      <c r="H305" s="200"/>
      <c r="I305" s="200"/>
      <c r="J305" s="200"/>
      <c r="K305" s="200"/>
      <c r="L305" s="183"/>
      <c r="M305" s="183"/>
    </row>
    <row r="306" spans="1:13" ht="11.25">
      <c r="A306" s="183"/>
      <c r="D306" s="200"/>
      <c r="F306" s="200"/>
      <c r="G306" s="200"/>
      <c r="H306" s="200"/>
      <c r="I306" s="200"/>
      <c r="J306" s="200"/>
      <c r="K306" s="200"/>
      <c r="L306" s="183"/>
      <c r="M306" s="183"/>
    </row>
    <row r="307" spans="1:13" ht="11.25">
      <c r="A307" s="183"/>
      <c r="D307" s="200"/>
      <c r="F307" s="200"/>
      <c r="G307" s="200"/>
      <c r="H307" s="200"/>
      <c r="I307" s="200"/>
      <c r="J307" s="200"/>
      <c r="K307" s="200"/>
      <c r="L307" s="183"/>
      <c r="M307" s="183"/>
    </row>
    <row r="308" spans="1:13" ht="11.25">
      <c r="A308" s="183"/>
      <c r="D308" s="200"/>
      <c r="F308" s="200"/>
      <c r="G308" s="200"/>
      <c r="H308" s="200"/>
      <c r="I308" s="200"/>
      <c r="J308" s="200"/>
      <c r="K308" s="200"/>
      <c r="L308" s="183"/>
      <c r="M308" s="183"/>
    </row>
    <row r="309" spans="1:13" ht="11.25">
      <c r="A309" s="183"/>
      <c r="D309" s="200"/>
      <c r="F309" s="200"/>
      <c r="G309" s="200"/>
      <c r="H309" s="200"/>
      <c r="I309" s="200"/>
      <c r="J309" s="200"/>
      <c r="K309" s="200"/>
      <c r="L309" s="183"/>
      <c r="M309" s="183"/>
    </row>
    <row r="310" spans="1:13" ht="11.25">
      <c r="A310" s="183"/>
      <c r="D310" s="200"/>
      <c r="F310" s="200"/>
      <c r="G310" s="200"/>
      <c r="H310" s="200"/>
      <c r="I310" s="200"/>
      <c r="J310" s="200"/>
      <c r="K310" s="200"/>
      <c r="L310" s="183"/>
      <c r="M310" s="183"/>
    </row>
    <row r="311" spans="1:13" ht="11.25">
      <c r="A311" s="183"/>
      <c r="D311" s="200"/>
      <c r="F311" s="200"/>
      <c r="G311" s="200"/>
      <c r="H311" s="200"/>
      <c r="I311" s="200"/>
      <c r="J311" s="200"/>
      <c r="K311" s="200"/>
      <c r="L311" s="183"/>
      <c r="M311" s="183"/>
    </row>
    <row r="312" spans="1:13" ht="11.25">
      <c r="A312" s="183"/>
      <c r="D312" s="200"/>
      <c r="F312" s="200"/>
      <c r="G312" s="200"/>
      <c r="H312" s="200"/>
      <c r="I312" s="200"/>
      <c r="J312" s="200"/>
      <c r="K312" s="200"/>
      <c r="L312" s="183"/>
      <c r="M312" s="183"/>
    </row>
    <row r="313" spans="1:13" ht="11.25">
      <c r="A313" s="183"/>
      <c r="D313" s="200"/>
      <c r="F313" s="200"/>
      <c r="G313" s="200"/>
      <c r="H313" s="200"/>
      <c r="I313" s="200"/>
      <c r="J313" s="200"/>
      <c r="K313" s="200"/>
      <c r="L313" s="183"/>
      <c r="M313" s="183"/>
    </row>
    <row r="314" spans="1:13" ht="11.25">
      <c r="A314" s="183"/>
      <c r="D314" s="200"/>
      <c r="F314" s="200"/>
      <c r="G314" s="200"/>
      <c r="H314" s="200"/>
      <c r="I314" s="200"/>
      <c r="J314" s="200"/>
      <c r="K314" s="200"/>
      <c r="L314" s="183"/>
      <c r="M314" s="183"/>
    </row>
    <row r="315" spans="1:13" ht="11.25">
      <c r="A315" s="183"/>
      <c r="D315" s="200"/>
      <c r="F315" s="200"/>
      <c r="G315" s="200"/>
      <c r="H315" s="200"/>
      <c r="I315" s="200"/>
      <c r="J315" s="200"/>
      <c r="K315" s="200"/>
      <c r="L315" s="183"/>
      <c r="M315" s="183"/>
    </row>
    <row r="316" spans="1:13" ht="11.25">
      <c r="A316" s="183"/>
      <c r="D316" s="200"/>
      <c r="F316" s="200"/>
      <c r="G316" s="200"/>
      <c r="H316" s="200"/>
      <c r="I316" s="200"/>
      <c r="J316" s="200"/>
      <c r="K316" s="200"/>
      <c r="L316" s="183"/>
      <c r="M316" s="183"/>
    </row>
    <row r="317" spans="1:13" ht="11.25">
      <c r="A317" s="183"/>
      <c r="D317" s="200"/>
      <c r="F317" s="200"/>
      <c r="G317" s="200"/>
      <c r="H317" s="200"/>
      <c r="I317" s="200"/>
      <c r="J317" s="200"/>
      <c r="K317" s="200"/>
      <c r="L317" s="183"/>
      <c r="M317" s="183"/>
    </row>
    <row r="318" spans="1:13" ht="11.25">
      <c r="A318" s="183"/>
      <c r="D318" s="200"/>
      <c r="F318" s="200"/>
      <c r="G318" s="200"/>
      <c r="H318" s="200"/>
      <c r="I318" s="200"/>
      <c r="J318" s="200"/>
      <c r="K318" s="200"/>
      <c r="L318" s="183"/>
      <c r="M318" s="183"/>
    </row>
    <row r="319" spans="1:13" ht="11.25">
      <c r="A319" s="183"/>
      <c r="D319" s="200"/>
      <c r="F319" s="200"/>
      <c r="G319" s="200"/>
      <c r="H319" s="200"/>
      <c r="I319" s="200"/>
      <c r="J319" s="200"/>
      <c r="K319" s="200"/>
      <c r="L319" s="183"/>
      <c r="M319" s="183"/>
    </row>
    <row r="320" spans="1:13" ht="11.25">
      <c r="A320" s="183"/>
      <c r="D320" s="200"/>
      <c r="F320" s="200"/>
      <c r="G320" s="200"/>
      <c r="H320" s="200"/>
      <c r="I320" s="200"/>
      <c r="J320" s="200"/>
      <c r="K320" s="200"/>
      <c r="L320" s="183"/>
      <c r="M320" s="183"/>
    </row>
    <row r="321" spans="1:13" ht="11.25">
      <c r="A321" s="183"/>
      <c r="D321" s="200"/>
      <c r="F321" s="200"/>
      <c r="G321" s="200"/>
      <c r="H321" s="200"/>
      <c r="I321" s="200"/>
      <c r="J321" s="200"/>
      <c r="K321" s="200"/>
      <c r="L321" s="183"/>
      <c r="M321" s="183"/>
    </row>
    <row r="322" spans="1:13" ht="11.25">
      <c r="A322" s="183"/>
      <c r="D322" s="200"/>
      <c r="F322" s="200"/>
      <c r="G322" s="200"/>
      <c r="H322" s="200"/>
      <c r="I322" s="200"/>
      <c r="J322" s="200"/>
      <c r="K322" s="200"/>
      <c r="L322" s="183"/>
      <c r="M322" s="183"/>
    </row>
    <row r="323" spans="1:13" ht="11.25">
      <c r="A323" s="183"/>
      <c r="D323" s="200"/>
      <c r="F323" s="200"/>
      <c r="G323" s="200"/>
      <c r="H323" s="200"/>
      <c r="I323" s="200"/>
      <c r="J323" s="200"/>
      <c r="K323" s="200"/>
      <c r="L323" s="183"/>
      <c r="M323" s="183"/>
    </row>
    <row r="324" spans="1:13" ht="11.25">
      <c r="A324" s="183"/>
      <c r="D324" s="200"/>
      <c r="F324" s="200"/>
      <c r="G324" s="200"/>
      <c r="H324" s="200"/>
      <c r="I324" s="200"/>
      <c r="J324" s="200"/>
      <c r="K324" s="200"/>
      <c r="L324" s="183"/>
      <c r="M324" s="183"/>
    </row>
    <row r="325" spans="1:13" ht="11.25">
      <c r="A325" s="183"/>
      <c r="D325" s="200"/>
      <c r="F325" s="200"/>
      <c r="G325" s="200"/>
      <c r="H325" s="200"/>
      <c r="I325" s="200"/>
      <c r="J325" s="200"/>
      <c r="K325" s="200"/>
      <c r="L325" s="183"/>
      <c r="M325" s="183"/>
    </row>
    <row r="326" spans="1:13" ht="11.25">
      <c r="A326" s="183"/>
      <c r="D326" s="200"/>
      <c r="F326" s="200"/>
      <c r="G326" s="200"/>
      <c r="H326" s="200"/>
      <c r="I326" s="200"/>
      <c r="J326" s="200"/>
      <c r="K326" s="200"/>
      <c r="L326" s="183"/>
      <c r="M326" s="183"/>
    </row>
    <row r="327" spans="1:13" ht="11.25">
      <c r="A327" s="183"/>
      <c r="D327" s="200"/>
      <c r="F327" s="200"/>
      <c r="G327" s="200"/>
      <c r="H327" s="200"/>
      <c r="I327" s="200"/>
      <c r="J327" s="200"/>
      <c r="K327" s="200"/>
      <c r="L327" s="183"/>
      <c r="M327" s="183"/>
    </row>
    <row r="328" spans="1:13" ht="11.25">
      <c r="A328" s="183"/>
      <c r="D328" s="200"/>
      <c r="F328" s="200"/>
      <c r="G328" s="200"/>
      <c r="H328" s="200"/>
      <c r="I328" s="200"/>
      <c r="J328" s="200"/>
      <c r="K328" s="200"/>
      <c r="L328" s="183"/>
      <c r="M328" s="183"/>
    </row>
    <row r="329" spans="1:13" ht="11.25">
      <c r="A329" s="183"/>
      <c r="D329" s="200"/>
      <c r="F329" s="200"/>
      <c r="G329" s="200"/>
      <c r="H329" s="200"/>
      <c r="I329" s="200"/>
      <c r="J329" s="200"/>
      <c r="K329" s="200"/>
      <c r="L329" s="183"/>
      <c r="M329" s="183"/>
    </row>
  </sheetData>
  <sheetProtection/>
  <mergeCells count="8">
    <mergeCell ref="O3:O4"/>
    <mergeCell ref="P3:P4"/>
    <mergeCell ref="A3:A4"/>
    <mergeCell ref="B3:B4"/>
    <mergeCell ref="C3:C4"/>
    <mergeCell ref="E3:E4"/>
    <mergeCell ref="L3:L4"/>
    <mergeCell ref="N3:N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6"/>
  <sheetViews>
    <sheetView tabSelected="1" zoomScalePageLayoutView="0" workbookViewId="0" topLeftCell="A1">
      <selection activeCell="P45" sqref="P45"/>
    </sheetView>
  </sheetViews>
  <sheetFormatPr defaultColWidth="9.140625" defaultRowHeight="12.75"/>
  <cols>
    <col min="1" max="1" width="4.57421875" style="365" customWidth="1"/>
    <col min="2" max="2" width="18.00390625" style="299" customWidth="1"/>
    <col min="3" max="3" width="10.00390625" style="299" customWidth="1"/>
    <col min="4" max="4" width="18.140625" style="299" hidden="1" customWidth="1"/>
    <col min="5" max="5" width="6.00390625" style="299" customWidth="1"/>
    <col min="6" max="6" width="9.57421875" style="299" hidden="1" customWidth="1"/>
    <col min="7" max="7" width="11.140625" style="299" customWidth="1"/>
    <col min="8" max="8" width="10.57421875" style="299" customWidth="1"/>
    <col min="9" max="9" width="10.28125" style="299" customWidth="1"/>
    <col min="10" max="11" width="9.57421875" style="299" customWidth="1"/>
    <col min="12" max="12" width="11.00390625" style="366" customWidth="1"/>
    <col min="13" max="13" width="7.57421875" style="366" customWidth="1"/>
    <col min="14" max="14" width="8.57421875" style="299" customWidth="1"/>
    <col min="15" max="15" width="8.00390625" style="299" customWidth="1"/>
    <col min="16" max="16" width="10.8515625" style="299" customWidth="1"/>
    <col min="17" max="19" width="9.140625" style="299" customWidth="1"/>
    <col min="20" max="20" width="11.28125" style="299" bestFit="1" customWidth="1"/>
    <col min="21" max="16384" width="9.140625" style="299" customWidth="1"/>
  </cols>
  <sheetData>
    <row r="1" spans="1:16" ht="15" customHeight="1">
      <c r="A1" s="305" t="s">
        <v>402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5" customHeight="1">
      <c r="A2" s="429" t="s">
        <v>1</v>
      </c>
      <c r="B2" s="428" t="s">
        <v>252</v>
      </c>
      <c r="C2" s="428" t="s">
        <v>400</v>
      </c>
      <c r="D2" s="300" t="s">
        <v>401</v>
      </c>
      <c r="E2" s="428" t="s">
        <v>265</v>
      </c>
      <c r="F2" s="301" t="s">
        <v>11</v>
      </c>
      <c r="G2" s="301" t="s">
        <v>281</v>
      </c>
      <c r="H2" s="301" t="s">
        <v>283</v>
      </c>
      <c r="I2" s="301" t="s">
        <v>285</v>
      </c>
      <c r="J2" s="301" t="s">
        <v>285</v>
      </c>
      <c r="K2" s="301" t="s">
        <v>285</v>
      </c>
      <c r="L2" s="430" t="s">
        <v>57</v>
      </c>
      <c r="M2" s="302" t="s">
        <v>135</v>
      </c>
      <c r="N2" s="428" t="s">
        <v>268</v>
      </c>
      <c r="O2" s="428" t="s">
        <v>50</v>
      </c>
      <c r="P2" s="429" t="s">
        <v>269</v>
      </c>
    </row>
    <row r="3" spans="1:16" ht="15" customHeight="1">
      <c r="A3" s="429"/>
      <c r="B3" s="428"/>
      <c r="C3" s="428"/>
      <c r="D3" s="300"/>
      <c r="E3" s="428"/>
      <c r="F3" s="301"/>
      <c r="G3" s="301" t="s">
        <v>282</v>
      </c>
      <c r="H3" s="301" t="s">
        <v>284</v>
      </c>
      <c r="I3" s="303">
        <v>1</v>
      </c>
      <c r="J3" s="303">
        <v>2</v>
      </c>
      <c r="K3" s="303">
        <v>3</v>
      </c>
      <c r="L3" s="430"/>
      <c r="M3" s="302" t="s">
        <v>266</v>
      </c>
      <c r="N3" s="428"/>
      <c r="O3" s="428"/>
      <c r="P3" s="429"/>
    </row>
    <row r="4" spans="1:16" ht="15" customHeight="1">
      <c r="A4" s="304">
        <v>1</v>
      </c>
      <c r="B4" s="305" t="s">
        <v>258</v>
      </c>
      <c r="C4" s="306"/>
      <c r="D4" s="306"/>
      <c r="E4" s="306"/>
      <c r="F4" s="306"/>
      <c r="G4" s="306"/>
      <c r="H4" s="306"/>
      <c r="I4" s="306"/>
      <c r="J4" s="306"/>
      <c r="K4" s="306"/>
      <c r="L4" s="307"/>
      <c r="M4" s="307"/>
      <c r="N4" s="306"/>
      <c r="O4" s="306"/>
      <c r="P4" s="306"/>
    </row>
    <row r="5" spans="1:16" s="314" customFormat="1" ht="8.25">
      <c r="A5" s="308" t="s">
        <v>0</v>
      </c>
      <c r="B5" s="309" t="s">
        <v>254</v>
      </c>
      <c r="C5" s="310">
        <v>4275</v>
      </c>
      <c r="D5" s="310"/>
      <c r="E5" s="311"/>
      <c r="F5" s="312">
        <v>600937.99</v>
      </c>
      <c r="G5" s="312">
        <v>978898.59</v>
      </c>
      <c r="H5" s="312">
        <v>698135.4</v>
      </c>
      <c r="I5" s="312">
        <v>137978.99</v>
      </c>
      <c r="J5" s="312"/>
      <c r="K5" s="312"/>
      <c r="L5" s="312">
        <f>H5+I5+J5+K5</f>
        <v>836114.39</v>
      </c>
      <c r="M5" s="312"/>
      <c r="N5" s="313">
        <v>34669</v>
      </c>
      <c r="O5" s="313">
        <v>35089</v>
      </c>
      <c r="P5" s="308" t="s">
        <v>270</v>
      </c>
    </row>
    <row r="6" spans="1:16" s="314" customFormat="1" ht="8.25">
      <c r="A6" s="308" t="s">
        <v>2</v>
      </c>
      <c r="B6" s="309" t="s">
        <v>253</v>
      </c>
      <c r="C6" s="310">
        <v>10748.06</v>
      </c>
      <c r="D6" s="310"/>
      <c r="E6" s="311"/>
      <c r="F6" s="312"/>
      <c r="G6" s="312">
        <v>2771109.38</v>
      </c>
      <c r="H6" s="312">
        <v>2590987.29</v>
      </c>
      <c r="I6" s="312">
        <v>180036.19</v>
      </c>
      <c r="J6" s="312">
        <v>179496.19</v>
      </c>
      <c r="K6" s="312">
        <v>251990.7</v>
      </c>
      <c r="L6" s="312">
        <f>H6+I6+J6+K6</f>
        <v>3202510.37</v>
      </c>
      <c r="M6" s="312"/>
      <c r="N6" s="313">
        <v>34669</v>
      </c>
      <c r="O6" s="313">
        <v>34754</v>
      </c>
      <c r="P6" s="308" t="s">
        <v>271</v>
      </c>
    </row>
    <row r="7" spans="1:16" s="314" customFormat="1" ht="8.25">
      <c r="A7" s="308" t="s">
        <v>8</v>
      </c>
      <c r="B7" s="309" t="s">
        <v>255</v>
      </c>
      <c r="C7" s="310">
        <v>4549.65</v>
      </c>
      <c r="D7" s="310"/>
      <c r="E7" s="311"/>
      <c r="F7" s="312"/>
      <c r="G7" s="312">
        <v>1728077.94</v>
      </c>
      <c r="H7" s="312">
        <v>1662665</v>
      </c>
      <c r="I7" s="312">
        <v>180152.94</v>
      </c>
      <c r="J7" s="312">
        <v>52341</v>
      </c>
      <c r="K7" s="312">
        <v>183164.43</v>
      </c>
      <c r="L7" s="312">
        <f>H7+I7+J7+K7</f>
        <v>2078323.3699999999</v>
      </c>
      <c r="M7" s="312"/>
      <c r="N7" s="313">
        <v>34669</v>
      </c>
      <c r="O7" s="313">
        <v>35084</v>
      </c>
      <c r="P7" s="308" t="s">
        <v>272</v>
      </c>
    </row>
    <row r="8" spans="1:16" s="314" customFormat="1" ht="8.25">
      <c r="A8" s="308" t="s">
        <v>27</v>
      </c>
      <c r="B8" s="309" t="s">
        <v>256</v>
      </c>
      <c r="C8" s="310">
        <v>7065.63</v>
      </c>
      <c r="D8" s="310"/>
      <c r="E8" s="311"/>
      <c r="F8" s="312"/>
      <c r="G8" s="312">
        <v>2156982.48</v>
      </c>
      <c r="H8" s="312">
        <v>2081056.69</v>
      </c>
      <c r="I8" s="312">
        <v>332624.24</v>
      </c>
      <c r="J8" s="312"/>
      <c r="K8" s="312"/>
      <c r="L8" s="312">
        <f>H8+I8+J8+K8</f>
        <v>2413680.9299999997</v>
      </c>
      <c r="M8" s="312"/>
      <c r="N8" s="313">
        <v>34680</v>
      </c>
      <c r="O8" s="313">
        <v>35142</v>
      </c>
      <c r="P8" s="308" t="s">
        <v>270</v>
      </c>
    </row>
    <row r="9" spans="1:16" s="314" customFormat="1" ht="8.25">
      <c r="A9" s="308" t="s">
        <v>33</v>
      </c>
      <c r="B9" s="309" t="s">
        <v>257</v>
      </c>
      <c r="C9" s="310">
        <v>361</v>
      </c>
      <c r="D9" s="310"/>
      <c r="E9" s="311"/>
      <c r="F9" s="312"/>
      <c r="G9" s="312">
        <v>137115.02</v>
      </c>
      <c r="H9" s="312">
        <v>131630.41</v>
      </c>
      <c r="I9" s="312">
        <v>6097.09</v>
      </c>
      <c r="J9" s="312"/>
      <c r="K9" s="312"/>
      <c r="L9" s="312">
        <f>H9+I9+J9+K9</f>
        <v>137727.5</v>
      </c>
      <c r="M9" s="312"/>
      <c r="N9" s="313">
        <v>34669</v>
      </c>
      <c r="O9" s="313">
        <v>35089</v>
      </c>
      <c r="P9" s="308" t="s">
        <v>273</v>
      </c>
    </row>
    <row r="10" spans="1:16" s="314" customFormat="1" ht="8.25">
      <c r="A10" s="315" t="s">
        <v>51</v>
      </c>
      <c r="B10" s="316" t="s">
        <v>371</v>
      </c>
      <c r="C10" s="317">
        <v>8000</v>
      </c>
      <c r="D10" s="317"/>
      <c r="E10" s="318"/>
      <c r="F10" s="319"/>
      <c r="G10" s="319">
        <v>1250329</v>
      </c>
      <c r="H10" s="319"/>
      <c r="I10" s="319"/>
      <c r="J10" s="319"/>
      <c r="K10" s="319"/>
      <c r="L10" s="319"/>
      <c r="M10" s="319"/>
      <c r="N10" s="320"/>
      <c r="O10" s="320"/>
      <c r="P10" s="315"/>
    </row>
    <row r="11" spans="1:16" s="314" customFormat="1" ht="8.25">
      <c r="A11" s="315" t="s">
        <v>300</v>
      </c>
      <c r="B11" s="316" t="s">
        <v>372</v>
      </c>
      <c r="C11" s="317">
        <v>2013.3</v>
      </c>
      <c r="D11" s="317"/>
      <c r="E11" s="318"/>
      <c r="F11" s="319"/>
      <c r="G11" s="319">
        <v>858649</v>
      </c>
      <c r="H11" s="319"/>
      <c r="I11" s="319"/>
      <c r="J11" s="319"/>
      <c r="K11" s="319"/>
      <c r="L11" s="319"/>
      <c r="M11" s="319"/>
      <c r="N11" s="320"/>
      <c r="O11" s="320"/>
      <c r="P11" s="315"/>
    </row>
    <row r="12" spans="1:16" s="314" customFormat="1" ht="8.25">
      <c r="A12" s="315" t="s">
        <v>378</v>
      </c>
      <c r="B12" s="316" t="s">
        <v>373</v>
      </c>
      <c r="C12" s="317">
        <v>8129.22</v>
      </c>
      <c r="D12" s="317"/>
      <c r="E12" s="318"/>
      <c r="F12" s="319"/>
      <c r="G12" s="319">
        <v>2934225</v>
      </c>
      <c r="H12" s="319"/>
      <c r="I12" s="319"/>
      <c r="J12" s="319"/>
      <c r="K12" s="319"/>
      <c r="L12" s="319"/>
      <c r="M12" s="319"/>
      <c r="N12" s="320"/>
      <c r="O12" s="320"/>
      <c r="P12" s="315"/>
    </row>
    <row r="13" spans="1:16" s="314" customFormat="1" ht="8.25">
      <c r="A13" s="315" t="s">
        <v>379</v>
      </c>
      <c r="B13" s="316" t="s">
        <v>374</v>
      </c>
      <c r="C13" s="317">
        <v>1773.77</v>
      </c>
      <c r="D13" s="317"/>
      <c r="E13" s="318"/>
      <c r="F13" s="319"/>
      <c r="G13" s="319">
        <v>658888</v>
      </c>
      <c r="H13" s="319"/>
      <c r="I13" s="319"/>
      <c r="J13" s="319"/>
      <c r="K13" s="319"/>
      <c r="L13" s="319"/>
      <c r="M13" s="319"/>
      <c r="N13" s="320"/>
      <c r="O13" s="320"/>
      <c r="P13" s="315"/>
    </row>
    <row r="14" spans="1:16" s="314" customFormat="1" ht="8.25">
      <c r="A14" s="315" t="s">
        <v>380</v>
      </c>
      <c r="B14" s="316" t="s">
        <v>375</v>
      </c>
      <c r="C14" s="317">
        <v>1211</v>
      </c>
      <c r="D14" s="317"/>
      <c r="E14" s="318"/>
      <c r="F14" s="319"/>
      <c r="G14" s="319">
        <v>449281</v>
      </c>
      <c r="H14" s="319"/>
      <c r="I14" s="319"/>
      <c r="J14" s="319"/>
      <c r="K14" s="319"/>
      <c r="L14" s="319"/>
      <c r="M14" s="319"/>
      <c r="N14" s="320"/>
      <c r="O14" s="320"/>
      <c r="P14" s="315"/>
    </row>
    <row r="15" spans="1:16" s="314" customFormat="1" ht="8.25">
      <c r="A15" s="315" t="s">
        <v>381</v>
      </c>
      <c r="B15" s="316" t="s">
        <v>376</v>
      </c>
      <c r="C15" s="317">
        <v>1317.69</v>
      </c>
      <c r="D15" s="317"/>
      <c r="E15" s="318"/>
      <c r="F15" s="319"/>
      <c r="G15" s="319">
        <v>514988</v>
      </c>
      <c r="H15" s="319"/>
      <c r="I15" s="319"/>
      <c r="J15" s="319"/>
      <c r="K15" s="319"/>
      <c r="L15" s="319"/>
      <c r="M15" s="319"/>
      <c r="N15" s="320"/>
      <c r="O15" s="320"/>
      <c r="P15" s="315"/>
    </row>
    <row r="16" spans="1:16" s="314" customFormat="1" ht="8.25">
      <c r="A16" s="315" t="s">
        <v>382</v>
      </c>
      <c r="B16" s="316" t="s">
        <v>377</v>
      </c>
      <c r="C16" s="317">
        <v>70000</v>
      </c>
      <c r="D16" s="317"/>
      <c r="E16" s="318"/>
      <c r="F16" s="319"/>
      <c r="G16" s="319">
        <v>1439200</v>
      </c>
      <c r="H16" s="319"/>
      <c r="I16" s="319"/>
      <c r="J16" s="319"/>
      <c r="K16" s="319"/>
      <c r="L16" s="319"/>
      <c r="M16" s="319"/>
      <c r="N16" s="320"/>
      <c r="O16" s="320"/>
      <c r="P16" s="315"/>
    </row>
    <row r="17" spans="1:16" s="314" customFormat="1" ht="8.25">
      <c r="A17" s="321"/>
      <c r="B17" s="322" t="s">
        <v>267</v>
      </c>
      <c r="C17" s="323">
        <f>SUM(C5:C16)</f>
        <v>119444.32</v>
      </c>
      <c r="D17" s="323"/>
      <c r="E17" s="324"/>
      <c r="F17" s="325"/>
      <c r="G17" s="325">
        <f>SUM(G5:G16)</f>
        <v>15877743.41</v>
      </c>
      <c r="H17" s="325">
        <f>SUM(H5:H16)</f>
        <v>7164474.789999999</v>
      </c>
      <c r="I17" s="326">
        <f>SUM(I5:I9)</f>
        <v>836889.45</v>
      </c>
      <c r="J17" s="326">
        <f>SUM(J5:J9)</f>
        <v>231837.19</v>
      </c>
      <c r="K17" s="326">
        <f>SUM(K5:K9)</f>
        <v>435155.13</v>
      </c>
      <c r="L17" s="327">
        <f>SUM(L5:L16)</f>
        <v>8668356.559999999</v>
      </c>
      <c r="M17" s="325">
        <f>L17*100/L55</f>
        <v>67.26389682203491</v>
      </c>
      <c r="N17" s="321"/>
      <c r="O17" s="321"/>
      <c r="P17" s="321"/>
    </row>
    <row r="18" spans="1:16" ht="15" customHeight="1">
      <c r="A18" s="304">
        <v>2</v>
      </c>
      <c r="B18" s="305" t="s">
        <v>125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/>
      <c r="M18" s="307"/>
      <c r="N18" s="306"/>
      <c r="O18" s="306"/>
      <c r="P18" s="306"/>
    </row>
    <row r="19" spans="1:16" s="314" customFormat="1" ht="8.25">
      <c r="A19" s="328" t="s">
        <v>3</v>
      </c>
      <c r="B19" s="329" t="s">
        <v>259</v>
      </c>
      <c r="C19" s="330">
        <v>3286.06</v>
      </c>
      <c r="D19" s="330"/>
      <c r="E19" s="331"/>
      <c r="F19" s="332">
        <v>600937.99</v>
      </c>
      <c r="G19" s="332">
        <v>858876.19</v>
      </c>
      <c r="H19" s="332">
        <v>823660</v>
      </c>
      <c r="I19" s="332">
        <v>180241.36</v>
      </c>
      <c r="J19" s="332">
        <v>25545.58</v>
      </c>
      <c r="K19" s="332"/>
      <c r="L19" s="332">
        <f>H19+I19+J19</f>
        <v>1029446.94</v>
      </c>
      <c r="M19" s="332"/>
      <c r="N19" s="333">
        <v>34669</v>
      </c>
      <c r="O19" s="333">
        <v>35120</v>
      </c>
      <c r="P19" s="328" t="s">
        <v>274</v>
      </c>
    </row>
    <row r="20" spans="1:16" s="314" customFormat="1" ht="8.25">
      <c r="A20" s="321"/>
      <c r="B20" s="322" t="s">
        <v>279</v>
      </c>
      <c r="C20" s="323">
        <f>SUM(C19)</f>
        <v>3286.06</v>
      </c>
      <c r="D20" s="323"/>
      <c r="E20" s="324"/>
      <c r="F20" s="325"/>
      <c r="G20" s="325">
        <f>SUM(G19)</f>
        <v>858876.19</v>
      </c>
      <c r="H20" s="325">
        <f>SUM(H19)</f>
        <v>823660</v>
      </c>
      <c r="I20" s="325">
        <f>SUM(I19)</f>
        <v>180241.36</v>
      </c>
      <c r="J20" s="325">
        <f>SUM(J19)</f>
        <v>25545.58</v>
      </c>
      <c r="K20" s="325"/>
      <c r="L20" s="327">
        <f>SUM(L19:L19)</f>
        <v>1029446.94</v>
      </c>
      <c r="M20" s="325">
        <f>L20*100/L55</f>
        <v>7.988205408560117</v>
      </c>
      <c r="N20" s="321"/>
      <c r="O20" s="321"/>
      <c r="P20" s="321"/>
    </row>
    <row r="21" spans="1:16" ht="15" customHeight="1">
      <c r="A21" s="304">
        <v>3</v>
      </c>
      <c r="B21" s="305" t="s">
        <v>280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7"/>
      <c r="M21" s="307"/>
      <c r="N21" s="306"/>
      <c r="O21" s="306"/>
      <c r="P21" s="306"/>
    </row>
    <row r="22" spans="1:16" s="314" customFormat="1" ht="8.25">
      <c r="A22" s="334" t="s">
        <v>5</v>
      </c>
      <c r="B22" s="335" t="s">
        <v>260</v>
      </c>
      <c r="C22" s="336">
        <v>2055</v>
      </c>
      <c r="D22" s="336"/>
      <c r="E22" s="337"/>
      <c r="F22" s="338">
        <v>600937.99</v>
      </c>
      <c r="G22" s="338">
        <v>669930</v>
      </c>
      <c r="H22" s="338">
        <v>643802.73</v>
      </c>
      <c r="I22" s="338">
        <v>145059.75</v>
      </c>
      <c r="J22" s="338"/>
      <c r="K22" s="338"/>
      <c r="L22" s="338">
        <f>H22+I22+J22</f>
        <v>788862.48</v>
      </c>
      <c r="M22" s="338"/>
      <c r="N22" s="339">
        <v>34669</v>
      </c>
      <c r="O22" s="339">
        <v>35089</v>
      </c>
      <c r="P22" s="334" t="s">
        <v>270</v>
      </c>
    </row>
    <row r="23" spans="1:16" s="314" customFormat="1" ht="8.25">
      <c r="A23" s="334" t="s">
        <v>6</v>
      </c>
      <c r="B23" s="335" t="s">
        <v>254</v>
      </c>
      <c r="C23" s="336">
        <v>2060</v>
      </c>
      <c r="D23" s="336"/>
      <c r="E23" s="337"/>
      <c r="F23" s="338"/>
      <c r="G23" s="338">
        <v>611542.33</v>
      </c>
      <c r="H23" s="338">
        <v>584023</v>
      </c>
      <c r="I23" s="338">
        <v>19741.9</v>
      </c>
      <c r="J23" s="338"/>
      <c r="K23" s="338"/>
      <c r="L23" s="338">
        <f>H23+I23+J23</f>
        <v>603764.9</v>
      </c>
      <c r="M23" s="338"/>
      <c r="N23" s="339">
        <v>34669</v>
      </c>
      <c r="O23" s="339">
        <v>35071</v>
      </c>
      <c r="P23" s="334" t="s">
        <v>275</v>
      </c>
    </row>
    <row r="24" spans="1:16" s="314" customFormat="1" ht="8.25">
      <c r="A24" s="315" t="s">
        <v>15</v>
      </c>
      <c r="B24" s="316" t="s">
        <v>383</v>
      </c>
      <c r="C24" s="317">
        <v>908</v>
      </c>
      <c r="D24" s="323"/>
      <c r="E24" s="319"/>
      <c r="F24" s="325"/>
      <c r="G24" s="319">
        <v>366684</v>
      </c>
      <c r="H24" s="319"/>
      <c r="I24" s="319"/>
      <c r="J24" s="319"/>
      <c r="K24" s="319"/>
      <c r="L24" s="319"/>
      <c r="M24" s="319"/>
      <c r="N24" s="319"/>
      <c r="O24" s="319"/>
      <c r="P24" s="319"/>
    </row>
    <row r="25" spans="1:16" s="314" customFormat="1" ht="8.25">
      <c r="A25" s="315" t="s">
        <v>16</v>
      </c>
      <c r="B25" s="316" t="s">
        <v>384</v>
      </c>
      <c r="C25" s="317">
        <v>906</v>
      </c>
      <c r="D25" s="323"/>
      <c r="E25" s="319"/>
      <c r="F25" s="325"/>
      <c r="G25" s="319">
        <v>365876</v>
      </c>
      <c r="H25" s="319"/>
      <c r="I25" s="319"/>
      <c r="J25" s="319"/>
      <c r="K25" s="319"/>
      <c r="L25" s="319"/>
      <c r="M25" s="319"/>
      <c r="N25" s="319"/>
      <c r="O25" s="319"/>
      <c r="P25" s="319"/>
    </row>
    <row r="26" spans="1:16" s="314" customFormat="1" ht="8.25">
      <c r="A26" s="315" t="s">
        <v>17</v>
      </c>
      <c r="B26" s="316" t="s">
        <v>374</v>
      </c>
      <c r="C26" s="317">
        <v>655</v>
      </c>
      <c r="D26" s="323"/>
      <c r="E26" s="319"/>
      <c r="F26" s="325"/>
      <c r="G26" s="319">
        <v>264096</v>
      </c>
      <c r="H26" s="319"/>
      <c r="I26" s="319"/>
      <c r="J26" s="319"/>
      <c r="K26" s="319"/>
      <c r="L26" s="319"/>
      <c r="M26" s="319"/>
      <c r="N26" s="319"/>
      <c r="O26" s="319"/>
      <c r="P26" s="319"/>
    </row>
    <row r="27" spans="1:16" s="314" customFormat="1" ht="8.25">
      <c r="A27" s="315" t="s">
        <v>30</v>
      </c>
      <c r="B27" s="316" t="s">
        <v>385</v>
      </c>
      <c r="C27" s="317">
        <v>100</v>
      </c>
      <c r="D27" s="323"/>
      <c r="E27" s="319"/>
      <c r="F27" s="325"/>
      <c r="G27" s="319">
        <v>37100</v>
      </c>
      <c r="H27" s="319"/>
      <c r="I27" s="319"/>
      <c r="J27" s="319"/>
      <c r="K27" s="319"/>
      <c r="L27" s="319"/>
      <c r="M27" s="319"/>
      <c r="N27" s="319"/>
      <c r="O27" s="319"/>
      <c r="P27" s="319"/>
    </row>
    <row r="28" spans="1:16" s="314" customFormat="1" ht="8.25">
      <c r="A28" s="315" t="s">
        <v>58</v>
      </c>
      <c r="B28" s="316" t="s">
        <v>386</v>
      </c>
      <c r="C28" s="317">
        <v>1500</v>
      </c>
      <c r="D28" s="323"/>
      <c r="E28" s="319"/>
      <c r="F28" s="325"/>
      <c r="G28" s="319">
        <v>555276</v>
      </c>
      <c r="H28" s="319"/>
      <c r="I28" s="319"/>
      <c r="J28" s="319"/>
      <c r="K28" s="319"/>
      <c r="L28" s="319"/>
      <c r="M28" s="319"/>
      <c r="N28" s="319"/>
      <c r="O28" s="319"/>
      <c r="P28" s="319"/>
    </row>
    <row r="29" spans="1:16" s="314" customFormat="1" ht="8.25">
      <c r="A29" s="315" t="s">
        <v>246</v>
      </c>
      <c r="B29" s="316" t="s">
        <v>387</v>
      </c>
      <c r="C29" s="317">
        <v>3077</v>
      </c>
      <c r="D29" s="323"/>
      <c r="E29" s="319"/>
      <c r="F29" s="325"/>
      <c r="G29" s="319">
        <v>1383183</v>
      </c>
      <c r="H29" s="319"/>
      <c r="I29" s="319"/>
      <c r="J29" s="319"/>
      <c r="K29" s="319"/>
      <c r="L29" s="319"/>
      <c r="M29" s="319"/>
      <c r="N29" s="319"/>
      <c r="O29" s="319"/>
      <c r="P29" s="319"/>
    </row>
    <row r="30" spans="1:16" s="314" customFormat="1" ht="8.25">
      <c r="A30" s="315" t="s">
        <v>388</v>
      </c>
      <c r="B30" s="316" t="s">
        <v>253</v>
      </c>
      <c r="C30" s="317">
        <v>800</v>
      </c>
      <c r="D30" s="323"/>
      <c r="E30" s="319"/>
      <c r="F30" s="325"/>
      <c r="G30" s="319">
        <v>313684</v>
      </c>
      <c r="H30" s="319"/>
      <c r="I30" s="319"/>
      <c r="J30" s="319"/>
      <c r="K30" s="319"/>
      <c r="L30" s="319"/>
      <c r="M30" s="319"/>
      <c r="N30" s="319"/>
      <c r="O30" s="319"/>
      <c r="P30" s="319"/>
    </row>
    <row r="31" spans="1:16" s="314" customFormat="1" ht="8.25">
      <c r="A31" s="315" t="s">
        <v>389</v>
      </c>
      <c r="B31" s="316" t="s">
        <v>377</v>
      </c>
      <c r="C31" s="317"/>
      <c r="D31" s="323"/>
      <c r="E31" s="319"/>
      <c r="F31" s="325"/>
      <c r="G31" s="319">
        <v>339976</v>
      </c>
      <c r="H31" s="319"/>
      <c r="I31" s="319"/>
      <c r="J31" s="319"/>
      <c r="K31" s="319"/>
      <c r="L31" s="319"/>
      <c r="M31" s="319"/>
      <c r="N31" s="319"/>
      <c r="O31" s="319"/>
      <c r="P31" s="319"/>
    </row>
    <row r="32" spans="1:16" s="314" customFormat="1" ht="8.25">
      <c r="A32" s="321"/>
      <c r="B32" s="322" t="s">
        <v>139</v>
      </c>
      <c r="C32" s="323">
        <f>SUM(C22:C31)</f>
        <v>12061</v>
      </c>
      <c r="D32" s="323"/>
      <c r="E32" s="324"/>
      <c r="F32" s="325"/>
      <c r="G32" s="325">
        <f>SUM(G22:G31)</f>
        <v>4907347.33</v>
      </c>
      <c r="H32" s="325">
        <f>SUM(H22:H31)</f>
        <v>1227825.73</v>
      </c>
      <c r="I32" s="325">
        <f>SUM(I22:I23)</f>
        <v>164801.65</v>
      </c>
      <c r="J32" s="325"/>
      <c r="K32" s="325"/>
      <c r="L32" s="327">
        <f>SUM(L22:L31)</f>
        <v>1392627.38</v>
      </c>
      <c r="M32" s="325">
        <f>L32*100/L55</f>
        <v>10.806378781430839</v>
      </c>
      <c r="N32" s="321"/>
      <c r="O32" s="340"/>
      <c r="P32" s="321"/>
    </row>
    <row r="33" spans="1:16" ht="15" customHeight="1">
      <c r="A33" s="304">
        <v>4</v>
      </c>
      <c r="B33" s="305" t="s">
        <v>261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306"/>
      <c r="O33" s="307"/>
      <c r="P33" s="306"/>
    </row>
    <row r="34" spans="1:16" s="314" customFormat="1" ht="8.25">
      <c r="A34" s="328" t="s">
        <v>7</v>
      </c>
      <c r="B34" s="329" t="s">
        <v>262</v>
      </c>
      <c r="C34" s="330">
        <v>6349</v>
      </c>
      <c r="D34" s="330"/>
      <c r="E34" s="331"/>
      <c r="F34" s="332">
        <v>600937.99</v>
      </c>
      <c r="G34" s="332">
        <v>1510055.29</v>
      </c>
      <c r="H34" s="332">
        <v>967639.91</v>
      </c>
      <c r="I34" s="332">
        <v>224171.24</v>
      </c>
      <c r="J34" s="332"/>
      <c r="K34" s="332"/>
      <c r="L34" s="332">
        <f>H34+I34+J34</f>
        <v>1191811.15</v>
      </c>
      <c r="M34" s="332"/>
      <c r="N34" s="333">
        <v>34669</v>
      </c>
      <c r="O34" s="333">
        <v>35146</v>
      </c>
      <c r="P34" s="328" t="s">
        <v>276</v>
      </c>
    </row>
    <row r="35" spans="1:16" s="314" customFormat="1" ht="8.25">
      <c r="A35" s="315" t="s">
        <v>64</v>
      </c>
      <c r="B35" s="316" t="s">
        <v>390</v>
      </c>
      <c r="C35" s="317">
        <v>4819</v>
      </c>
      <c r="D35" s="323"/>
      <c r="E35" s="319"/>
      <c r="F35" s="325"/>
      <c r="G35" s="319">
        <v>1875555</v>
      </c>
      <c r="H35" s="319"/>
      <c r="I35" s="319"/>
      <c r="J35" s="319"/>
      <c r="K35" s="319"/>
      <c r="L35" s="319"/>
      <c r="M35" s="319"/>
      <c r="N35" s="319"/>
      <c r="O35" s="319"/>
      <c r="P35" s="319"/>
    </row>
    <row r="36" spans="1:16" s="314" customFormat="1" ht="8.25">
      <c r="A36" s="315" t="s">
        <v>79</v>
      </c>
      <c r="B36" s="316" t="s">
        <v>374</v>
      </c>
      <c r="C36" s="317">
        <v>864</v>
      </c>
      <c r="D36" s="323"/>
      <c r="E36" s="319"/>
      <c r="F36" s="325"/>
      <c r="G36" s="319">
        <v>384653</v>
      </c>
      <c r="H36" s="319"/>
      <c r="I36" s="319"/>
      <c r="J36" s="319"/>
      <c r="K36" s="319"/>
      <c r="L36" s="319"/>
      <c r="M36" s="319"/>
      <c r="N36" s="319"/>
      <c r="O36" s="319"/>
      <c r="P36" s="319"/>
    </row>
    <row r="37" spans="1:16" s="314" customFormat="1" ht="8.25">
      <c r="A37" s="315" t="s">
        <v>80</v>
      </c>
      <c r="B37" s="316" t="s">
        <v>391</v>
      </c>
      <c r="C37" s="317">
        <v>1660</v>
      </c>
      <c r="D37" s="323"/>
      <c r="E37" s="319"/>
      <c r="F37" s="325"/>
      <c r="G37" s="319">
        <v>26288</v>
      </c>
      <c r="H37" s="319"/>
      <c r="I37" s="319"/>
      <c r="J37" s="319"/>
      <c r="K37" s="319"/>
      <c r="L37" s="319"/>
      <c r="M37" s="319"/>
      <c r="N37" s="319"/>
      <c r="O37" s="319"/>
      <c r="P37" s="319"/>
    </row>
    <row r="38" spans="1:16" s="314" customFormat="1" ht="8.25">
      <c r="A38" s="315" t="s">
        <v>81</v>
      </c>
      <c r="B38" s="316" t="s">
        <v>392</v>
      </c>
      <c r="C38" s="317">
        <v>1677</v>
      </c>
      <c r="D38" s="323"/>
      <c r="E38" s="319"/>
      <c r="F38" s="325"/>
      <c r="G38" s="319">
        <v>349400</v>
      </c>
      <c r="H38" s="319"/>
      <c r="I38" s="319"/>
      <c r="J38" s="319"/>
      <c r="K38" s="319"/>
      <c r="L38" s="319"/>
      <c r="M38" s="319"/>
      <c r="N38" s="319"/>
      <c r="O38" s="319"/>
      <c r="P38" s="319"/>
    </row>
    <row r="39" spans="1:16" s="314" customFormat="1" ht="8.25">
      <c r="A39" s="315" t="s">
        <v>82</v>
      </c>
      <c r="B39" s="316" t="s">
        <v>393</v>
      </c>
      <c r="C39" s="317"/>
      <c r="D39" s="323"/>
      <c r="E39" s="319"/>
      <c r="F39" s="325"/>
      <c r="G39" s="319">
        <v>505710</v>
      </c>
      <c r="H39" s="319"/>
      <c r="I39" s="319"/>
      <c r="J39" s="319"/>
      <c r="K39" s="319"/>
      <c r="L39" s="319"/>
      <c r="M39" s="319"/>
      <c r="N39" s="319"/>
      <c r="O39" s="319"/>
      <c r="P39" s="319"/>
    </row>
    <row r="40" spans="1:16" s="314" customFormat="1" ht="8.25">
      <c r="A40" s="315" t="s">
        <v>83</v>
      </c>
      <c r="B40" s="316" t="s">
        <v>394</v>
      </c>
      <c r="C40" s="317"/>
      <c r="D40" s="323"/>
      <c r="E40" s="319"/>
      <c r="F40" s="325"/>
      <c r="G40" s="319">
        <v>34000</v>
      </c>
      <c r="H40" s="319"/>
      <c r="I40" s="319"/>
      <c r="J40" s="319"/>
      <c r="K40" s="319"/>
      <c r="L40" s="319"/>
      <c r="M40" s="319"/>
      <c r="N40" s="319"/>
      <c r="O40" s="319"/>
      <c r="P40" s="319"/>
    </row>
    <row r="41" spans="1:16" s="314" customFormat="1" ht="8.25">
      <c r="A41" s="315" t="s">
        <v>84</v>
      </c>
      <c r="B41" s="316" t="s">
        <v>385</v>
      </c>
      <c r="C41" s="317"/>
      <c r="D41" s="323"/>
      <c r="E41" s="319"/>
      <c r="F41" s="325"/>
      <c r="G41" s="319">
        <v>111300</v>
      </c>
      <c r="H41" s="319"/>
      <c r="I41" s="319"/>
      <c r="J41" s="319"/>
      <c r="K41" s="319"/>
      <c r="L41" s="319"/>
      <c r="M41" s="319"/>
      <c r="N41" s="319"/>
      <c r="O41" s="319"/>
      <c r="P41" s="319"/>
    </row>
    <row r="42" spans="1:16" s="314" customFormat="1" ht="8.25">
      <c r="A42" s="315" t="s">
        <v>85</v>
      </c>
      <c r="B42" s="316" t="s">
        <v>377</v>
      </c>
      <c r="C42" s="317"/>
      <c r="D42" s="323"/>
      <c r="E42" s="319"/>
      <c r="F42" s="325"/>
      <c r="G42" s="319">
        <v>259840</v>
      </c>
      <c r="H42" s="319"/>
      <c r="I42" s="319"/>
      <c r="J42" s="319"/>
      <c r="K42" s="319"/>
      <c r="L42" s="319"/>
      <c r="M42" s="319"/>
      <c r="N42" s="319"/>
      <c r="O42" s="319"/>
      <c r="P42" s="319"/>
    </row>
    <row r="43" spans="1:16" s="314" customFormat="1" ht="8.25">
      <c r="A43" s="321"/>
      <c r="B43" s="322" t="s">
        <v>139</v>
      </c>
      <c r="C43" s="323">
        <f>SUM(C34:C42)</f>
        <v>15369</v>
      </c>
      <c r="D43" s="323"/>
      <c r="E43" s="324"/>
      <c r="F43" s="325"/>
      <c r="G43" s="325">
        <f>SUM(G34:G42)</f>
        <v>5056801.29</v>
      </c>
      <c r="H43" s="325">
        <f>SUM(H34)</f>
        <v>967639.91</v>
      </c>
      <c r="I43" s="325">
        <f>SUM(I34)</f>
        <v>224171.24</v>
      </c>
      <c r="J43" s="325"/>
      <c r="K43" s="325"/>
      <c r="L43" s="327">
        <f>SUM(L34:L34)</f>
        <v>1191811.15</v>
      </c>
      <c r="M43" s="325">
        <f>L43*100/L55</f>
        <v>9.248103913361724</v>
      </c>
      <c r="N43" s="321"/>
      <c r="O43" s="340"/>
      <c r="P43" s="321"/>
    </row>
    <row r="44" spans="1:16" ht="15" customHeight="1">
      <c r="A44" s="304">
        <v>5</v>
      </c>
      <c r="B44" s="305" t="s">
        <v>104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7"/>
      <c r="M44" s="307"/>
      <c r="N44" s="307"/>
      <c r="O44" s="307"/>
      <c r="P44" s="306"/>
    </row>
    <row r="45" spans="1:16" s="314" customFormat="1" ht="8.25">
      <c r="A45" s="334" t="s">
        <v>71</v>
      </c>
      <c r="B45" s="335" t="s">
        <v>263</v>
      </c>
      <c r="C45" s="336">
        <v>1598.46</v>
      </c>
      <c r="D45" s="336"/>
      <c r="E45" s="337"/>
      <c r="F45" s="338">
        <v>600937.99</v>
      </c>
      <c r="G45" s="338">
        <v>282775.95</v>
      </c>
      <c r="H45" s="338">
        <v>220043</v>
      </c>
      <c r="I45" s="338">
        <v>37984.47</v>
      </c>
      <c r="J45" s="338"/>
      <c r="K45" s="338"/>
      <c r="L45" s="338">
        <f>H45+I45+J45</f>
        <v>258027.47</v>
      </c>
      <c r="M45" s="338"/>
      <c r="N45" s="339">
        <v>34631</v>
      </c>
      <c r="O45" s="339">
        <v>35132</v>
      </c>
      <c r="P45" s="334" t="s">
        <v>277</v>
      </c>
    </row>
    <row r="46" spans="1:16" s="314" customFormat="1" ht="8.25">
      <c r="A46" s="334" t="s">
        <v>102</v>
      </c>
      <c r="B46" s="335" t="s">
        <v>264</v>
      </c>
      <c r="C46" s="336">
        <v>1490</v>
      </c>
      <c r="D46" s="336"/>
      <c r="E46" s="337"/>
      <c r="F46" s="338"/>
      <c r="G46" s="338">
        <v>516259.76</v>
      </c>
      <c r="H46" s="338">
        <v>326000</v>
      </c>
      <c r="I46" s="338">
        <v>20816.99</v>
      </c>
      <c r="J46" s="338"/>
      <c r="K46" s="338"/>
      <c r="L46" s="338">
        <f>H46+I46+J46</f>
        <v>346816.99</v>
      </c>
      <c r="M46" s="338"/>
      <c r="N46" s="339">
        <v>34708</v>
      </c>
      <c r="O46" s="339">
        <v>35429</v>
      </c>
      <c r="P46" s="334" t="s">
        <v>278</v>
      </c>
    </row>
    <row r="47" spans="1:16" s="314" customFormat="1" ht="8.25">
      <c r="A47" s="315" t="s">
        <v>151</v>
      </c>
      <c r="B47" s="316" t="s">
        <v>395</v>
      </c>
      <c r="C47" s="317">
        <v>945</v>
      </c>
      <c r="D47" s="341"/>
      <c r="E47" s="319"/>
      <c r="F47" s="342"/>
      <c r="G47" s="319">
        <v>458696.4</v>
      </c>
      <c r="H47" s="319"/>
      <c r="I47" s="319"/>
      <c r="J47" s="319"/>
      <c r="K47" s="319"/>
      <c r="L47" s="319"/>
      <c r="M47" s="319"/>
      <c r="N47" s="319"/>
      <c r="O47" s="319"/>
      <c r="P47" s="319"/>
    </row>
    <row r="48" spans="1:16" s="314" customFormat="1" ht="8.25">
      <c r="A48" s="315" t="s">
        <v>152</v>
      </c>
      <c r="B48" s="316" t="s">
        <v>396</v>
      </c>
      <c r="C48" s="317">
        <v>1288.77</v>
      </c>
      <c r="D48" s="341"/>
      <c r="E48" s="319"/>
      <c r="F48" s="342"/>
      <c r="G48" s="319">
        <v>625151.6</v>
      </c>
      <c r="H48" s="319"/>
      <c r="I48" s="319"/>
      <c r="J48" s="319"/>
      <c r="K48" s="319"/>
      <c r="L48" s="319"/>
      <c r="M48" s="319"/>
      <c r="N48" s="319"/>
      <c r="O48" s="319"/>
      <c r="P48" s="319"/>
    </row>
    <row r="49" spans="1:16" s="314" customFormat="1" ht="8.25">
      <c r="A49" s="315" t="s">
        <v>154</v>
      </c>
      <c r="B49" s="316" t="s">
        <v>374</v>
      </c>
      <c r="C49" s="317">
        <v>928</v>
      </c>
      <c r="D49" s="341"/>
      <c r="E49" s="319"/>
      <c r="F49" s="342"/>
      <c r="G49" s="319">
        <v>404051</v>
      </c>
      <c r="H49" s="319"/>
      <c r="I49" s="319"/>
      <c r="J49" s="319"/>
      <c r="K49" s="319"/>
      <c r="L49" s="319"/>
      <c r="M49" s="319"/>
      <c r="N49" s="319"/>
      <c r="O49" s="319"/>
      <c r="P49" s="319"/>
    </row>
    <row r="50" spans="1:16" s="314" customFormat="1" ht="8.25">
      <c r="A50" s="315" t="s">
        <v>156</v>
      </c>
      <c r="B50" s="316" t="s">
        <v>260</v>
      </c>
      <c r="C50" s="317">
        <v>790</v>
      </c>
      <c r="D50" s="341"/>
      <c r="E50" s="319"/>
      <c r="F50" s="342"/>
      <c r="G50" s="319">
        <v>327376</v>
      </c>
      <c r="H50" s="319"/>
      <c r="I50" s="319"/>
      <c r="J50" s="319"/>
      <c r="K50" s="319"/>
      <c r="L50" s="319"/>
      <c r="M50" s="319"/>
      <c r="N50" s="319"/>
      <c r="O50" s="319"/>
      <c r="P50" s="319"/>
    </row>
    <row r="51" spans="1:16" s="314" customFormat="1" ht="8.25">
      <c r="A51" s="315" t="s">
        <v>158</v>
      </c>
      <c r="B51" s="316" t="s">
        <v>376</v>
      </c>
      <c r="C51" s="317">
        <v>1011</v>
      </c>
      <c r="D51" s="341"/>
      <c r="E51" s="319"/>
      <c r="F51" s="342"/>
      <c r="G51" s="319">
        <v>395092</v>
      </c>
      <c r="H51" s="319"/>
      <c r="I51" s="319"/>
      <c r="J51" s="319"/>
      <c r="K51" s="319"/>
      <c r="L51" s="319"/>
      <c r="M51" s="319"/>
      <c r="N51" s="319"/>
      <c r="O51" s="319"/>
      <c r="P51" s="319"/>
    </row>
    <row r="52" spans="1:16" s="314" customFormat="1" ht="8.25">
      <c r="A52" s="315" t="s">
        <v>294</v>
      </c>
      <c r="B52" s="316" t="s">
        <v>377</v>
      </c>
      <c r="C52" s="317"/>
      <c r="D52" s="341"/>
      <c r="E52" s="319"/>
      <c r="F52" s="342"/>
      <c r="G52" s="319">
        <v>294392</v>
      </c>
      <c r="H52" s="319"/>
      <c r="I52" s="319"/>
      <c r="J52" s="319"/>
      <c r="K52" s="319"/>
      <c r="L52" s="319"/>
      <c r="M52" s="319"/>
      <c r="N52" s="319"/>
      <c r="O52" s="319"/>
      <c r="P52" s="319"/>
    </row>
    <row r="53" spans="1:16" s="314" customFormat="1" ht="8.25">
      <c r="A53" s="343"/>
      <c r="B53" s="344" t="s">
        <v>139</v>
      </c>
      <c r="C53" s="341">
        <f>SUM(C45:C52)</f>
        <v>8051.23</v>
      </c>
      <c r="D53" s="341"/>
      <c r="E53" s="345"/>
      <c r="F53" s="342"/>
      <c r="G53" s="342">
        <f>SUM(G45:G52)</f>
        <v>3303794.71</v>
      </c>
      <c r="H53" s="342">
        <f>SUM(H45:H52)</f>
        <v>546043</v>
      </c>
      <c r="I53" s="342">
        <f>SUM(I45:I46)</f>
        <v>58801.46000000001</v>
      </c>
      <c r="J53" s="342"/>
      <c r="K53" s="342"/>
      <c r="L53" s="346">
        <f>SUM(L45:L52)</f>
        <v>604844.46</v>
      </c>
      <c r="M53" s="342">
        <f>L53*100/L55</f>
        <v>4.693415074612416</v>
      </c>
      <c r="N53" s="347"/>
      <c r="O53" s="347"/>
      <c r="P53" s="343"/>
    </row>
    <row r="54" spans="1:16" s="314" customFormat="1" ht="8.25">
      <c r="A54" s="348"/>
      <c r="B54" s="349" t="s">
        <v>112</v>
      </c>
      <c r="C54" s="350">
        <f>C17+C32+C43+C53+C19</f>
        <v>158211.61000000002</v>
      </c>
      <c r="D54" s="350"/>
      <c r="E54" s="351"/>
      <c r="F54" s="352"/>
      <c r="G54" s="352">
        <f>G17+G20+G32+G43+G53</f>
        <v>30004562.93</v>
      </c>
      <c r="H54" s="352">
        <f>H17+H20+H32+H43+H53</f>
        <v>10729643.43</v>
      </c>
      <c r="I54" s="352">
        <f>I17+I20+I32+I43+I53</f>
        <v>1464905.16</v>
      </c>
      <c r="J54" s="352">
        <f>J17+J20</f>
        <v>257382.77000000002</v>
      </c>
      <c r="K54" s="352">
        <f>K17</f>
        <v>435155.13</v>
      </c>
      <c r="L54" s="353">
        <f>L17+L20+L32+L43+L53</f>
        <v>12887086.489999998</v>
      </c>
      <c r="M54" s="352"/>
      <c r="N54" s="354"/>
      <c r="O54" s="354"/>
      <c r="P54" s="355"/>
    </row>
    <row r="55" spans="1:16" ht="8.25">
      <c r="A55" s="356"/>
      <c r="B55" s="357" t="s">
        <v>397</v>
      </c>
      <c r="C55" s="358">
        <f>C5+C6+C7+C8+C9+C19+C22+C23+C34+C45+C46</f>
        <v>43837.86</v>
      </c>
      <c r="D55" s="358"/>
      <c r="E55" s="358"/>
      <c r="F55" s="359"/>
      <c r="G55" s="358">
        <f>G5+G6+G7+G8+G9+G19+G22+G23+G34+G45+G46</f>
        <v>12221622.929999998</v>
      </c>
      <c r="H55" s="358">
        <f>H5+H6+H7+H8+H9+H19+H22+H23+H34+H45+H46</f>
        <v>10729643.43</v>
      </c>
      <c r="I55" s="358">
        <f>I17+I20+I32+I43+I53</f>
        <v>1464905.16</v>
      </c>
      <c r="J55" s="358">
        <f>J17+J20</f>
        <v>257382.77000000002</v>
      </c>
      <c r="K55" s="358">
        <f>K17</f>
        <v>435155.13</v>
      </c>
      <c r="L55" s="358">
        <f>L17+L20+L32+L43+L53</f>
        <v>12887086.489999998</v>
      </c>
      <c r="M55" s="358">
        <f>M17+M20+M32+M43+M53</f>
        <v>100.00000000000001</v>
      </c>
      <c r="N55" s="360"/>
      <c r="O55" s="360"/>
      <c r="P55" s="361"/>
    </row>
    <row r="56" spans="1:13" ht="8.25">
      <c r="A56" s="299"/>
      <c r="B56" s="357" t="s">
        <v>398</v>
      </c>
      <c r="C56" s="362">
        <f>C54-C55</f>
        <v>114373.75000000001</v>
      </c>
      <c r="D56" s="363"/>
      <c r="F56" s="363"/>
      <c r="G56" s="362">
        <f>G10+G11+G12+G13+G14+G15+G16+G24+G25+G26+G27+G28+G29+G30+G31+G35+G36+G37+G38+G39+G40+G41+G42+G47++G48++G49+G50+G51+G52+G60</f>
        <v>17782940</v>
      </c>
      <c r="H56" s="363"/>
      <c r="I56" s="363"/>
      <c r="J56" s="363"/>
      <c r="K56" s="363"/>
      <c r="L56" s="299"/>
      <c r="M56" s="299"/>
    </row>
    <row r="57" spans="1:13" ht="8.25">
      <c r="A57" s="299"/>
      <c r="D57" s="363"/>
      <c r="F57" s="363"/>
      <c r="G57" s="363"/>
      <c r="H57" s="363"/>
      <c r="I57" s="363"/>
      <c r="J57" s="363"/>
      <c r="K57" s="363"/>
      <c r="L57" s="299"/>
      <c r="M57" s="299"/>
    </row>
    <row r="58" spans="1:13" ht="8.25">
      <c r="A58" s="299"/>
      <c r="D58" s="363"/>
      <c r="F58" s="363"/>
      <c r="G58" s="362"/>
      <c r="H58" s="363"/>
      <c r="I58" s="363"/>
      <c r="J58" s="363"/>
      <c r="K58" s="363"/>
      <c r="L58" s="299"/>
      <c r="M58" s="299"/>
    </row>
    <row r="59" spans="1:13" ht="8.25">
      <c r="A59" s="299"/>
      <c r="D59" s="363"/>
      <c r="F59" s="363"/>
      <c r="G59" s="363"/>
      <c r="H59" s="363"/>
      <c r="I59" s="363"/>
      <c r="J59" s="363"/>
      <c r="K59" s="363"/>
      <c r="L59" s="299"/>
      <c r="M59" s="299"/>
    </row>
    <row r="60" spans="1:13" ht="8.25">
      <c r="A60" s="299"/>
      <c r="D60" s="363"/>
      <c r="F60" s="363"/>
      <c r="G60" s="363"/>
      <c r="H60" s="363"/>
      <c r="I60" s="363"/>
      <c r="J60" s="363"/>
      <c r="K60" s="363"/>
      <c r="L60" s="364"/>
      <c r="M60" s="299"/>
    </row>
    <row r="61" spans="1:13" ht="8.25">
      <c r="A61" s="299"/>
      <c r="D61" s="363"/>
      <c r="F61" s="363"/>
      <c r="G61" s="363"/>
      <c r="H61" s="363"/>
      <c r="I61" s="363"/>
      <c r="J61" s="363"/>
      <c r="K61" s="363"/>
      <c r="L61" s="299"/>
      <c r="M61" s="299"/>
    </row>
    <row r="62" spans="1:13" ht="8.25">
      <c r="A62" s="299"/>
      <c r="D62" s="363"/>
      <c r="F62" s="363"/>
      <c r="G62" s="363"/>
      <c r="H62" s="363"/>
      <c r="I62" s="363"/>
      <c r="J62" s="363"/>
      <c r="K62" s="363"/>
      <c r="L62" s="299"/>
      <c r="M62" s="299"/>
    </row>
    <row r="63" spans="1:13" ht="8.25">
      <c r="A63" s="299"/>
      <c r="D63" s="363"/>
      <c r="F63" s="363"/>
      <c r="G63" s="363"/>
      <c r="H63" s="363"/>
      <c r="I63" s="363"/>
      <c r="J63" s="363"/>
      <c r="K63" s="363"/>
      <c r="L63" s="299"/>
      <c r="M63" s="299"/>
    </row>
    <row r="64" spans="1:13" ht="8.25">
      <c r="A64" s="299"/>
      <c r="D64" s="363"/>
      <c r="F64" s="363"/>
      <c r="G64" s="363"/>
      <c r="H64" s="363"/>
      <c r="I64" s="363"/>
      <c r="J64" s="363"/>
      <c r="K64" s="363"/>
      <c r="L64" s="299"/>
      <c r="M64" s="299"/>
    </row>
    <row r="65" spans="1:13" ht="8.25">
      <c r="A65" s="299"/>
      <c r="D65" s="363"/>
      <c r="F65" s="363"/>
      <c r="G65" s="363"/>
      <c r="H65" s="363"/>
      <c r="I65" s="363"/>
      <c r="J65" s="363"/>
      <c r="K65" s="363"/>
      <c r="L65" s="299"/>
      <c r="M65" s="299"/>
    </row>
    <row r="66" spans="1:13" ht="8.25">
      <c r="A66" s="299"/>
      <c r="D66" s="363"/>
      <c r="F66" s="363"/>
      <c r="G66" s="363"/>
      <c r="H66" s="363"/>
      <c r="I66" s="363"/>
      <c r="J66" s="363"/>
      <c r="K66" s="363"/>
      <c r="L66" s="299"/>
      <c r="M66" s="299"/>
    </row>
    <row r="67" spans="1:13" ht="8.25">
      <c r="A67" s="299"/>
      <c r="D67" s="363"/>
      <c r="F67" s="363"/>
      <c r="G67" s="363"/>
      <c r="H67" s="363"/>
      <c r="I67" s="363"/>
      <c r="J67" s="363"/>
      <c r="K67" s="363"/>
      <c r="L67" s="299"/>
      <c r="M67" s="299"/>
    </row>
    <row r="68" spans="1:13" ht="8.25">
      <c r="A68" s="299"/>
      <c r="D68" s="363"/>
      <c r="F68" s="363"/>
      <c r="G68" s="363"/>
      <c r="H68" s="363"/>
      <c r="I68" s="363"/>
      <c r="J68" s="363"/>
      <c r="K68" s="363"/>
      <c r="L68" s="299"/>
      <c r="M68" s="299"/>
    </row>
    <row r="69" spans="1:13" ht="8.25">
      <c r="A69" s="299"/>
      <c r="D69" s="363"/>
      <c r="F69" s="363"/>
      <c r="G69" s="363"/>
      <c r="H69" s="363"/>
      <c r="I69" s="363"/>
      <c r="J69" s="363"/>
      <c r="K69" s="363"/>
      <c r="L69" s="299"/>
      <c r="M69" s="299"/>
    </row>
    <row r="70" spans="1:13" ht="8.25">
      <c r="A70" s="299"/>
      <c r="D70" s="363"/>
      <c r="F70" s="363"/>
      <c r="G70" s="363"/>
      <c r="H70" s="363"/>
      <c r="I70" s="363"/>
      <c r="J70" s="363"/>
      <c r="K70" s="363"/>
      <c r="L70" s="299"/>
      <c r="M70" s="299"/>
    </row>
    <row r="71" spans="1:13" ht="8.25">
      <c r="A71" s="299"/>
      <c r="D71" s="363"/>
      <c r="F71" s="363"/>
      <c r="G71" s="363"/>
      <c r="H71" s="363"/>
      <c r="I71" s="363"/>
      <c r="J71" s="363"/>
      <c r="K71" s="363"/>
      <c r="L71" s="299"/>
      <c r="M71" s="299"/>
    </row>
    <row r="72" spans="1:13" ht="8.25">
      <c r="A72" s="299"/>
      <c r="D72" s="363"/>
      <c r="F72" s="363"/>
      <c r="G72" s="363"/>
      <c r="H72" s="363"/>
      <c r="I72" s="363"/>
      <c r="J72" s="363"/>
      <c r="K72" s="363"/>
      <c r="L72" s="299"/>
      <c r="M72" s="299"/>
    </row>
    <row r="73" spans="1:13" ht="8.25">
      <c r="A73" s="299"/>
      <c r="D73" s="363"/>
      <c r="F73" s="363"/>
      <c r="G73" s="363"/>
      <c r="H73" s="363"/>
      <c r="I73" s="363"/>
      <c r="J73" s="363"/>
      <c r="K73" s="363"/>
      <c r="L73" s="299"/>
      <c r="M73" s="299"/>
    </row>
    <row r="74" spans="1:13" ht="8.25">
      <c r="A74" s="299"/>
      <c r="D74" s="363"/>
      <c r="F74" s="363"/>
      <c r="G74" s="363"/>
      <c r="H74" s="363"/>
      <c r="I74" s="363"/>
      <c r="J74" s="363"/>
      <c r="K74" s="363"/>
      <c r="L74" s="299"/>
      <c r="M74" s="299"/>
    </row>
    <row r="75" spans="1:13" ht="8.25">
      <c r="A75" s="299"/>
      <c r="D75" s="363"/>
      <c r="F75" s="363"/>
      <c r="G75" s="363"/>
      <c r="H75" s="363"/>
      <c r="I75" s="363"/>
      <c r="J75" s="363"/>
      <c r="K75" s="363"/>
      <c r="L75" s="299"/>
      <c r="M75" s="299"/>
    </row>
    <row r="76" spans="1:13" ht="8.25">
      <c r="A76" s="299"/>
      <c r="D76" s="363"/>
      <c r="F76" s="363"/>
      <c r="G76" s="363"/>
      <c r="H76" s="363"/>
      <c r="I76" s="363"/>
      <c r="J76" s="363"/>
      <c r="K76" s="363"/>
      <c r="L76" s="299"/>
      <c r="M76" s="299"/>
    </row>
    <row r="77" spans="1:13" ht="8.25">
      <c r="A77" s="299"/>
      <c r="D77" s="363"/>
      <c r="F77" s="363"/>
      <c r="G77" s="363"/>
      <c r="H77" s="363"/>
      <c r="I77" s="363"/>
      <c r="J77" s="363"/>
      <c r="K77" s="363"/>
      <c r="L77" s="299"/>
      <c r="M77" s="299"/>
    </row>
    <row r="78" spans="1:13" ht="8.25">
      <c r="A78" s="299"/>
      <c r="D78" s="363"/>
      <c r="F78" s="363"/>
      <c r="G78" s="363"/>
      <c r="H78" s="363"/>
      <c r="I78" s="363"/>
      <c r="J78" s="363"/>
      <c r="K78" s="363"/>
      <c r="L78" s="299"/>
      <c r="M78" s="299"/>
    </row>
    <row r="79" spans="1:13" ht="8.25">
      <c r="A79" s="299"/>
      <c r="D79" s="363"/>
      <c r="F79" s="363"/>
      <c r="G79" s="363"/>
      <c r="H79" s="363"/>
      <c r="I79" s="363"/>
      <c r="J79" s="363"/>
      <c r="K79" s="363"/>
      <c r="L79" s="299"/>
      <c r="M79" s="299"/>
    </row>
    <row r="80" spans="1:13" ht="8.25">
      <c r="A80" s="299"/>
      <c r="D80" s="363"/>
      <c r="F80" s="363"/>
      <c r="G80" s="363"/>
      <c r="H80" s="363"/>
      <c r="I80" s="363"/>
      <c r="J80" s="363"/>
      <c r="K80" s="363"/>
      <c r="L80" s="299"/>
      <c r="M80" s="299"/>
    </row>
    <row r="81" spans="1:13" ht="8.25">
      <c r="A81" s="299"/>
      <c r="D81" s="363"/>
      <c r="F81" s="363"/>
      <c r="G81" s="363"/>
      <c r="H81" s="363"/>
      <c r="I81" s="363"/>
      <c r="J81" s="363"/>
      <c r="K81" s="363"/>
      <c r="L81" s="299"/>
      <c r="M81" s="299"/>
    </row>
    <row r="82" spans="1:13" ht="8.25">
      <c r="A82" s="299"/>
      <c r="D82" s="363"/>
      <c r="F82" s="363"/>
      <c r="G82" s="363"/>
      <c r="H82" s="363"/>
      <c r="I82" s="363"/>
      <c r="J82" s="363"/>
      <c r="K82" s="363"/>
      <c r="L82" s="299"/>
      <c r="M82" s="299"/>
    </row>
    <row r="83" spans="1:13" ht="8.25">
      <c r="A83" s="299"/>
      <c r="D83" s="363"/>
      <c r="F83" s="363"/>
      <c r="G83" s="363"/>
      <c r="H83" s="363"/>
      <c r="I83" s="363"/>
      <c r="J83" s="363"/>
      <c r="K83" s="363"/>
      <c r="L83" s="299"/>
      <c r="M83" s="299"/>
    </row>
    <row r="84" spans="1:13" ht="8.25">
      <c r="A84" s="299"/>
      <c r="D84" s="363"/>
      <c r="F84" s="363"/>
      <c r="G84" s="363"/>
      <c r="H84" s="363"/>
      <c r="I84" s="363"/>
      <c r="J84" s="363"/>
      <c r="K84" s="363"/>
      <c r="L84" s="299"/>
      <c r="M84" s="299"/>
    </row>
    <row r="85" spans="1:13" ht="8.25">
      <c r="A85" s="299"/>
      <c r="D85" s="363"/>
      <c r="F85" s="363"/>
      <c r="G85" s="363"/>
      <c r="H85" s="363"/>
      <c r="I85" s="363"/>
      <c r="J85" s="363"/>
      <c r="K85" s="363"/>
      <c r="L85" s="299"/>
      <c r="M85" s="299"/>
    </row>
    <row r="86" spans="1:13" ht="8.25">
      <c r="A86" s="299"/>
      <c r="D86" s="363"/>
      <c r="F86" s="363"/>
      <c r="G86" s="363"/>
      <c r="H86" s="363"/>
      <c r="I86" s="363"/>
      <c r="J86" s="363"/>
      <c r="K86" s="363"/>
      <c r="L86" s="299"/>
      <c r="M86" s="299"/>
    </row>
    <row r="87" spans="1:13" ht="8.25">
      <c r="A87" s="299"/>
      <c r="D87" s="363"/>
      <c r="F87" s="363"/>
      <c r="G87" s="363"/>
      <c r="H87" s="363"/>
      <c r="I87" s="363"/>
      <c r="J87" s="363"/>
      <c r="K87" s="363"/>
      <c r="L87" s="299"/>
      <c r="M87" s="299"/>
    </row>
    <row r="88" spans="1:13" ht="8.25">
      <c r="A88" s="299"/>
      <c r="D88" s="363"/>
      <c r="F88" s="363"/>
      <c r="G88" s="363"/>
      <c r="H88" s="363"/>
      <c r="I88" s="363"/>
      <c r="J88" s="363"/>
      <c r="K88" s="363"/>
      <c r="L88" s="299"/>
      <c r="M88" s="299"/>
    </row>
    <row r="89" spans="1:13" ht="8.25">
      <c r="A89" s="299"/>
      <c r="D89" s="363"/>
      <c r="F89" s="363"/>
      <c r="G89" s="363"/>
      <c r="H89" s="363"/>
      <c r="I89" s="363"/>
      <c r="J89" s="363"/>
      <c r="K89" s="363"/>
      <c r="L89" s="299"/>
      <c r="M89" s="299"/>
    </row>
    <row r="90" spans="1:13" ht="8.25">
      <c r="A90" s="299"/>
      <c r="D90" s="363"/>
      <c r="F90" s="363"/>
      <c r="G90" s="363"/>
      <c r="H90" s="363"/>
      <c r="I90" s="363"/>
      <c r="J90" s="363"/>
      <c r="K90" s="363"/>
      <c r="L90" s="299"/>
      <c r="M90" s="299"/>
    </row>
    <row r="91" spans="1:13" ht="8.25">
      <c r="A91" s="299"/>
      <c r="D91" s="363"/>
      <c r="F91" s="363"/>
      <c r="G91" s="363"/>
      <c r="H91" s="363"/>
      <c r="I91" s="363"/>
      <c r="J91" s="363"/>
      <c r="K91" s="363"/>
      <c r="L91" s="299"/>
      <c r="M91" s="299"/>
    </row>
    <row r="92" spans="1:13" ht="8.25">
      <c r="A92" s="299"/>
      <c r="D92" s="363"/>
      <c r="F92" s="363"/>
      <c r="G92" s="363"/>
      <c r="H92" s="363"/>
      <c r="I92" s="363"/>
      <c r="J92" s="363"/>
      <c r="K92" s="363"/>
      <c r="L92" s="299"/>
      <c r="M92" s="299"/>
    </row>
    <row r="93" spans="1:13" ht="8.25">
      <c r="A93" s="299"/>
      <c r="D93" s="363"/>
      <c r="F93" s="363"/>
      <c r="G93" s="363"/>
      <c r="H93" s="363"/>
      <c r="I93" s="363"/>
      <c r="J93" s="363"/>
      <c r="K93" s="363"/>
      <c r="L93" s="299"/>
      <c r="M93" s="299"/>
    </row>
    <row r="94" spans="1:13" ht="8.25">
      <c r="A94" s="299"/>
      <c r="D94" s="363"/>
      <c r="F94" s="363"/>
      <c r="G94" s="363"/>
      <c r="H94" s="363"/>
      <c r="I94" s="363"/>
      <c r="J94" s="363"/>
      <c r="K94" s="363"/>
      <c r="L94" s="299"/>
      <c r="M94" s="299"/>
    </row>
    <row r="95" spans="1:13" ht="8.25">
      <c r="A95" s="299"/>
      <c r="D95" s="363"/>
      <c r="F95" s="363"/>
      <c r="G95" s="363"/>
      <c r="H95" s="363"/>
      <c r="I95" s="363"/>
      <c r="J95" s="363"/>
      <c r="K95" s="363"/>
      <c r="L95" s="299"/>
      <c r="M95" s="299"/>
    </row>
    <row r="96" spans="1:13" ht="8.25">
      <c r="A96" s="299"/>
      <c r="D96" s="363"/>
      <c r="F96" s="363"/>
      <c r="G96" s="363"/>
      <c r="H96" s="363"/>
      <c r="I96" s="363"/>
      <c r="J96" s="363"/>
      <c r="K96" s="363"/>
      <c r="L96" s="299"/>
      <c r="M96" s="299"/>
    </row>
    <row r="97" spans="1:13" ht="8.25">
      <c r="A97" s="299"/>
      <c r="D97" s="363"/>
      <c r="F97" s="363"/>
      <c r="G97" s="363"/>
      <c r="H97" s="363"/>
      <c r="I97" s="363"/>
      <c r="J97" s="363"/>
      <c r="K97" s="363"/>
      <c r="L97" s="299"/>
      <c r="M97" s="299"/>
    </row>
    <row r="98" spans="1:13" ht="8.25">
      <c r="A98" s="299"/>
      <c r="D98" s="363"/>
      <c r="F98" s="363"/>
      <c r="G98" s="363"/>
      <c r="H98" s="363"/>
      <c r="I98" s="363"/>
      <c r="J98" s="363"/>
      <c r="K98" s="363"/>
      <c r="L98" s="299"/>
      <c r="M98" s="299"/>
    </row>
    <row r="99" spans="1:13" ht="8.25">
      <c r="A99" s="299"/>
      <c r="D99" s="363"/>
      <c r="F99" s="363"/>
      <c r="G99" s="363"/>
      <c r="H99" s="363"/>
      <c r="I99" s="363"/>
      <c r="J99" s="363"/>
      <c r="K99" s="363"/>
      <c r="L99" s="299"/>
      <c r="M99" s="299"/>
    </row>
    <row r="100" spans="1:13" ht="8.25">
      <c r="A100" s="299"/>
      <c r="D100" s="363"/>
      <c r="F100" s="363"/>
      <c r="G100" s="363"/>
      <c r="H100" s="363"/>
      <c r="I100" s="363"/>
      <c r="J100" s="363"/>
      <c r="K100" s="363"/>
      <c r="L100" s="299"/>
      <c r="M100" s="299"/>
    </row>
    <row r="101" spans="1:13" ht="8.25">
      <c r="A101" s="299"/>
      <c r="D101" s="363"/>
      <c r="F101" s="363"/>
      <c r="G101" s="363"/>
      <c r="H101" s="363"/>
      <c r="I101" s="363"/>
      <c r="J101" s="363"/>
      <c r="K101" s="363"/>
      <c r="L101" s="299"/>
      <c r="M101" s="299"/>
    </row>
    <row r="102" spans="1:13" ht="8.25">
      <c r="A102" s="299"/>
      <c r="D102" s="363"/>
      <c r="F102" s="363"/>
      <c r="G102" s="363"/>
      <c r="H102" s="363"/>
      <c r="I102" s="363"/>
      <c r="J102" s="363"/>
      <c r="K102" s="363"/>
      <c r="L102" s="299"/>
      <c r="M102" s="299"/>
    </row>
    <row r="103" spans="1:13" ht="8.25">
      <c r="A103" s="299"/>
      <c r="D103" s="363"/>
      <c r="F103" s="363"/>
      <c r="G103" s="363"/>
      <c r="H103" s="363"/>
      <c r="I103" s="363"/>
      <c r="J103" s="363"/>
      <c r="K103" s="363"/>
      <c r="L103" s="299"/>
      <c r="M103" s="299"/>
    </row>
    <row r="104" spans="1:13" ht="8.25">
      <c r="A104" s="299"/>
      <c r="D104" s="363"/>
      <c r="F104" s="363"/>
      <c r="G104" s="363"/>
      <c r="H104" s="363"/>
      <c r="I104" s="363"/>
      <c r="J104" s="363"/>
      <c r="K104" s="363"/>
      <c r="L104" s="299"/>
      <c r="M104" s="299"/>
    </row>
    <row r="105" spans="1:13" ht="8.25">
      <c r="A105" s="299"/>
      <c r="D105" s="363"/>
      <c r="F105" s="363"/>
      <c r="G105" s="363"/>
      <c r="H105" s="363"/>
      <c r="I105" s="363"/>
      <c r="J105" s="363"/>
      <c r="K105" s="363"/>
      <c r="L105" s="299"/>
      <c r="M105" s="299"/>
    </row>
    <row r="106" spans="1:13" ht="8.25">
      <c r="A106" s="299"/>
      <c r="D106" s="363"/>
      <c r="F106" s="363"/>
      <c r="G106" s="363"/>
      <c r="H106" s="363"/>
      <c r="I106" s="363"/>
      <c r="J106" s="363"/>
      <c r="K106" s="363"/>
      <c r="L106" s="299"/>
      <c r="M106" s="299"/>
    </row>
    <row r="107" spans="1:13" ht="8.25">
      <c r="A107" s="299"/>
      <c r="D107" s="363"/>
      <c r="F107" s="363"/>
      <c r="G107" s="363"/>
      <c r="H107" s="363"/>
      <c r="I107" s="363"/>
      <c r="J107" s="363"/>
      <c r="K107" s="363"/>
      <c r="L107" s="299"/>
      <c r="M107" s="299"/>
    </row>
    <row r="108" spans="1:13" ht="8.25">
      <c r="A108" s="299"/>
      <c r="D108" s="363"/>
      <c r="F108" s="363"/>
      <c r="G108" s="363"/>
      <c r="H108" s="363"/>
      <c r="I108" s="363"/>
      <c r="J108" s="363"/>
      <c r="K108" s="363"/>
      <c r="L108" s="299"/>
      <c r="M108" s="299"/>
    </row>
    <row r="109" spans="1:13" ht="8.25">
      <c r="A109" s="299"/>
      <c r="D109" s="363"/>
      <c r="F109" s="363"/>
      <c r="G109" s="363"/>
      <c r="H109" s="363"/>
      <c r="I109" s="363"/>
      <c r="J109" s="363"/>
      <c r="K109" s="363"/>
      <c r="L109" s="299"/>
      <c r="M109" s="299"/>
    </row>
    <row r="110" spans="1:13" ht="8.25">
      <c r="A110" s="299"/>
      <c r="D110" s="363"/>
      <c r="F110" s="363"/>
      <c r="G110" s="363"/>
      <c r="H110" s="363"/>
      <c r="I110" s="363"/>
      <c r="J110" s="363"/>
      <c r="K110" s="363"/>
      <c r="L110" s="299"/>
      <c r="M110" s="299"/>
    </row>
    <row r="111" spans="1:13" ht="8.25">
      <c r="A111" s="299"/>
      <c r="D111" s="363"/>
      <c r="F111" s="363"/>
      <c r="G111" s="363"/>
      <c r="H111" s="363"/>
      <c r="I111" s="363"/>
      <c r="J111" s="363"/>
      <c r="K111" s="363"/>
      <c r="L111" s="299"/>
      <c r="M111" s="299"/>
    </row>
    <row r="112" spans="1:13" ht="8.25">
      <c r="A112" s="299"/>
      <c r="D112" s="363"/>
      <c r="F112" s="363"/>
      <c r="G112" s="363"/>
      <c r="H112" s="363"/>
      <c r="I112" s="363"/>
      <c r="J112" s="363"/>
      <c r="K112" s="363"/>
      <c r="L112" s="299"/>
      <c r="M112" s="299"/>
    </row>
    <row r="113" spans="1:13" ht="8.25">
      <c r="A113" s="299"/>
      <c r="D113" s="363"/>
      <c r="F113" s="363"/>
      <c r="G113" s="363"/>
      <c r="H113" s="363"/>
      <c r="I113" s="363"/>
      <c r="J113" s="363"/>
      <c r="K113" s="363"/>
      <c r="L113" s="299"/>
      <c r="M113" s="299"/>
    </row>
    <row r="114" spans="1:13" ht="8.25">
      <c r="A114" s="299"/>
      <c r="D114" s="363"/>
      <c r="F114" s="363"/>
      <c r="G114" s="363"/>
      <c r="H114" s="363"/>
      <c r="I114" s="363"/>
      <c r="J114" s="363"/>
      <c r="K114" s="363"/>
      <c r="L114" s="299"/>
      <c r="M114" s="299"/>
    </row>
    <row r="115" spans="1:13" ht="8.25">
      <c r="A115" s="299"/>
      <c r="D115" s="363"/>
      <c r="F115" s="363"/>
      <c r="G115" s="363"/>
      <c r="H115" s="363"/>
      <c r="I115" s="363"/>
      <c r="J115" s="363"/>
      <c r="K115" s="363"/>
      <c r="L115" s="299"/>
      <c r="M115" s="299"/>
    </row>
    <row r="116" spans="1:13" ht="8.25">
      <c r="A116" s="299"/>
      <c r="D116" s="363"/>
      <c r="F116" s="363"/>
      <c r="G116" s="363"/>
      <c r="H116" s="363"/>
      <c r="I116" s="363"/>
      <c r="J116" s="363"/>
      <c r="K116" s="363"/>
      <c r="L116" s="299"/>
      <c r="M116" s="299"/>
    </row>
    <row r="117" spans="1:13" ht="8.25">
      <c r="A117" s="299"/>
      <c r="D117" s="363"/>
      <c r="F117" s="363"/>
      <c r="G117" s="363"/>
      <c r="H117" s="363"/>
      <c r="I117" s="363"/>
      <c r="J117" s="363"/>
      <c r="K117" s="363"/>
      <c r="L117" s="299"/>
      <c r="M117" s="299"/>
    </row>
    <row r="118" spans="1:13" ht="8.25">
      <c r="A118" s="299"/>
      <c r="D118" s="363"/>
      <c r="F118" s="363"/>
      <c r="G118" s="363"/>
      <c r="H118" s="363"/>
      <c r="I118" s="363"/>
      <c r="J118" s="363"/>
      <c r="K118" s="363"/>
      <c r="L118" s="299"/>
      <c r="M118" s="299"/>
    </row>
    <row r="119" spans="1:13" ht="8.25">
      <c r="A119" s="299"/>
      <c r="D119" s="363"/>
      <c r="F119" s="363"/>
      <c r="G119" s="363"/>
      <c r="H119" s="363"/>
      <c r="I119" s="363"/>
      <c r="J119" s="363"/>
      <c r="K119" s="363"/>
      <c r="L119" s="299"/>
      <c r="M119" s="299"/>
    </row>
    <row r="120" spans="1:13" ht="8.25">
      <c r="A120" s="299"/>
      <c r="D120" s="363"/>
      <c r="F120" s="363"/>
      <c r="G120" s="363"/>
      <c r="H120" s="363"/>
      <c r="I120" s="363"/>
      <c r="J120" s="363"/>
      <c r="K120" s="363"/>
      <c r="L120" s="299"/>
      <c r="M120" s="299"/>
    </row>
    <row r="121" spans="1:13" ht="8.25">
      <c r="A121" s="299"/>
      <c r="D121" s="363"/>
      <c r="F121" s="363"/>
      <c r="G121" s="363"/>
      <c r="H121" s="363"/>
      <c r="I121" s="363"/>
      <c r="J121" s="363"/>
      <c r="K121" s="363"/>
      <c r="L121" s="299"/>
      <c r="M121" s="299"/>
    </row>
    <row r="122" spans="1:13" ht="8.25">
      <c r="A122" s="299"/>
      <c r="D122" s="363"/>
      <c r="F122" s="363"/>
      <c r="G122" s="363"/>
      <c r="H122" s="363"/>
      <c r="I122" s="363"/>
      <c r="J122" s="363"/>
      <c r="K122" s="363"/>
      <c r="L122" s="299"/>
      <c r="M122" s="299"/>
    </row>
    <row r="123" spans="1:13" ht="8.25">
      <c r="A123" s="299"/>
      <c r="D123" s="363"/>
      <c r="F123" s="363"/>
      <c r="G123" s="363"/>
      <c r="H123" s="363"/>
      <c r="I123" s="363"/>
      <c r="J123" s="363"/>
      <c r="K123" s="363"/>
      <c r="L123" s="299"/>
      <c r="M123" s="299"/>
    </row>
    <row r="124" spans="1:13" ht="8.25">
      <c r="A124" s="299"/>
      <c r="D124" s="363"/>
      <c r="F124" s="363"/>
      <c r="G124" s="363"/>
      <c r="H124" s="363"/>
      <c r="I124" s="363"/>
      <c r="J124" s="363"/>
      <c r="K124" s="363"/>
      <c r="L124" s="299"/>
      <c r="M124" s="299"/>
    </row>
    <row r="125" spans="1:13" ht="8.25">
      <c r="A125" s="299"/>
      <c r="D125" s="363"/>
      <c r="F125" s="363"/>
      <c r="G125" s="363"/>
      <c r="H125" s="363"/>
      <c r="I125" s="363"/>
      <c r="J125" s="363"/>
      <c r="K125" s="363"/>
      <c r="L125" s="299"/>
      <c r="M125" s="299"/>
    </row>
    <row r="126" spans="1:13" ht="8.25">
      <c r="A126" s="299"/>
      <c r="D126" s="363"/>
      <c r="F126" s="363"/>
      <c r="G126" s="363"/>
      <c r="H126" s="363"/>
      <c r="I126" s="363"/>
      <c r="J126" s="363"/>
      <c r="K126" s="363"/>
      <c r="L126" s="299"/>
      <c r="M126" s="299"/>
    </row>
    <row r="127" spans="1:13" ht="8.25">
      <c r="A127" s="299"/>
      <c r="D127" s="363"/>
      <c r="F127" s="363"/>
      <c r="G127" s="363"/>
      <c r="H127" s="363"/>
      <c r="I127" s="363"/>
      <c r="J127" s="363"/>
      <c r="K127" s="363"/>
      <c r="L127" s="299"/>
      <c r="M127" s="299"/>
    </row>
    <row r="128" spans="1:13" ht="8.25">
      <c r="A128" s="299"/>
      <c r="D128" s="363"/>
      <c r="F128" s="363"/>
      <c r="G128" s="363"/>
      <c r="H128" s="363"/>
      <c r="I128" s="363"/>
      <c r="J128" s="363"/>
      <c r="K128" s="363"/>
      <c r="L128" s="299"/>
      <c r="M128" s="299"/>
    </row>
    <row r="129" spans="1:13" ht="8.25">
      <c r="A129" s="299"/>
      <c r="D129" s="363"/>
      <c r="F129" s="363"/>
      <c r="G129" s="363"/>
      <c r="H129" s="363"/>
      <c r="I129" s="363"/>
      <c r="J129" s="363"/>
      <c r="K129" s="363"/>
      <c r="L129" s="299"/>
      <c r="M129" s="299"/>
    </row>
    <row r="130" spans="1:13" ht="8.25">
      <c r="A130" s="299"/>
      <c r="D130" s="363"/>
      <c r="F130" s="363"/>
      <c r="G130" s="363"/>
      <c r="H130" s="363"/>
      <c r="I130" s="363"/>
      <c r="J130" s="363"/>
      <c r="K130" s="363"/>
      <c r="L130" s="299"/>
      <c r="M130" s="299"/>
    </row>
    <row r="131" spans="1:13" ht="8.25">
      <c r="A131" s="299"/>
      <c r="D131" s="363"/>
      <c r="F131" s="363"/>
      <c r="G131" s="363"/>
      <c r="H131" s="363"/>
      <c r="I131" s="363"/>
      <c r="J131" s="363"/>
      <c r="K131" s="363"/>
      <c r="L131" s="299"/>
      <c r="M131" s="299"/>
    </row>
    <row r="132" spans="1:13" ht="8.25">
      <c r="A132" s="299"/>
      <c r="D132" s="363"/>
      <c r="F132" s="363"/>
      <c r="G132" s="363"/>
      <c r="H132" s="363"/>
      <c r="I132" s="363"/>
      <c r="J132" s="363"/>
      <c r="K132" s="363"/>
      <c r="L132" s="299"/>
      <c r="M132" s="299"/>
    </row>
    <row r="133" spans="1:13" ht="8.25">
      <c r="A133" s="299"/>
      <c r="D133" s="363"/>
      <c r="F133" s="363"/>
      <c r="G133" s="363"/>
      <c r="H133" s="363"/>
      <c r="I133" s="363"/>
      <c r="J133" s="363"/>
      <c r="K133" s="363"/>
      <c r="L133" s="299"/>
      <c r="M133" s="299"/>
    </row>
    <row r="134" spans="1:13" ht="8.25">
      <c r="A134" s="299"/>
      <c r="D134" s="363"/>
      <c r="F134" s="363"/>
      <c r="G134" s="363"/>
      <c r="H134" s="363"/>
      <c r="I134" s="363"/>
      <c r="J134" s="363"/>
      <c r="K134" s="363"/>
      <c r="L134" s="299"/>
      <c r="M134" s="299"/>
    </row>
    <row r="135" spans="1:13" ht="8.25">
      <c r="A135" s="299"/>
      <c r="D135" s="363"/>
      <c r="F135" s="363"/>
      <c r="G135" s="363"/>
      <c r="H135" s="363"/>
      <c r="I135" s="363"/>
      <c r="J135" s="363"/>
      <c r="K135" s="363"/>
      <c r="L135" s="299"/>
      <c r="M135" s="299"/>
    </row>
    <row r="136" spans="1:13" ht="8.25">
      <c r="A136" s="299"/>
      <c r="D136" s="363"/>
      <c r="F136" s="363"/>
      <c r="G136" s="363"/>
      <c r="H136" s="363"/>
      <c r="I136" s="363"/>
      <c r="J136" s="363"/>
      <c r="K136" s="363"/>
      <c r="L136" s="299"/>
      <c r="M136" s="299"/>
    </row>
    <row r="137" spans="1:13" ht="8.25">
      <c r="A137" s="299"/>
      <c r="D137" s="363"/>
      <c r="F137" s="363"/>
      <c r="G137" s="363"/>
      <c r="H137" s="363"/>
      <c r="I137" s="363"/>
      <c r="J137" s="363"/>
      <c r="K137" s="363"/>
      <c r="L137" s="299"/>
      <c r="M137" s="299"/>
    </row>
    <row r="138" spans="1:13" ht="8.25">
      <c r="A138" s="299"/>
      <c r="D138" s="363"/>
      <c r="F138" s="363"/>
      <c r="G138" s="363"/>
      <c r="H138" s="363"/>
      <c r="I138" s="363"/>
      <c r="J138" s="363"/>
      <c r="K138" s="363"/>
      <c r="L138" s="299"/>
      <c r="M138" s="299"/>
    </row>
    <row r="139" spans="1:13" ht="8.25">
      <c r="A139" s="299"/>
      <c r="D139" s="363"/>
      <c r="F139" s="363"/>
      <c r="G139" s="363"/>
      <c r="H139" s="363"/>
      <c r="I139" s="363"/>
      <c r="J139" s="363"/>
      <c r="K139" s="363"/>
      <c r="L139" s="299"/>
      <c r="M139" s="299"/>
    </row>
    <row r="140" spans="1:13" ht="8.25">
      <c r="A140" s="299"/>
      <c r="D140" s="363"/>
      <c r="F140" s="363"/>
      <c r="G140" s="363"/>
      <c r="H140" s="363"/>
      <c r="I140" s="363"/>
      <c r="J140" s="363"/>
      <c r="K140" s="363"/>
      <c r="L140" s="299"/>
      <c r="M140" s="299"/>
    </row>
    <row r="141" spans="1:13" ht="8.25">
      <c r="A141" s="299"/>
      <c r="D141" s="363"/>
      <c r="F141" s="363"/>
      <c r="G141" s="363"/>
      <c r="H141" s="363"/>
      <c r="I141" s="363"/>
      <c r="J141" s="363"/>
      <c r="K141" s="363"/>
      <c r="L141" s="299"/>
      <c r="M141" s="299"/>
    </row>
    <row r="142" spans="1:13" ht="8.25">
      <c r="A142" s="299"/>
      <c r="D142" s="363"/>
      <c r="F142" s="363"/>
      <c r="G142" s="363"/>
      <c r="H142" s="363"/>
      <c r="I142" s="363"/>
      <c r="J142" s="363"/>
      <c r="K142" s="363"/>
      <c r="L142" s="299"/>
      <c r="M142" s="299"/>
    </row>
    <row r="143" spans="1:13" ht="8.25">
      <c r="A143" s="299"/>
      <c r="D143" s="363"/>
      <c r="F143" s="363"/>
      <c r="G143" s="363"/>
      <c r="H143" s="363"/>
      <c r="I143" s="363"/>
      <c r="J143" s="363"/>
      <c r="K143" s="363"/>
      <c r="L143" s="299"/>
      <c r="M143" s="299"/>
    </row>
    <row r="144" spans="1:13" ht="8.25">
      <c r="A144" s="299"/>
      <c r="D144" s="363"/>
      <c r="F144" s="363"/>
      <c r="G144" s="363"/>
      <c r="H144" s="363"/>
      <c r="I144" s="363"/>
      <c r="J144" s="363"/>
      <c r="K144" s="363"/>
      <c r="L144" s="299"/>
      <c r="M144" s="299"/>
    </row>
    <row r="145" spans="1:13" ht="8.25">
      <c r="A145" s="299"/>
      <c r="D145" s="363"/>
      <c r="F145" s="363"/>
      <c r="G145" s="363"/>
      <c r="H145" s="363"/>
      <c r="I145" s="363"/>
      <c r="J145" s="363"/>
      <c r="K145" s="363"/>
      <c r="L145" s="299"/>
      <c r="M145" s="299"/>
    </row>
    <row r="146" spans="1:13" ht="8.25">
      <c r="A146" s="299"/>
      <c r="D146" s="363"/>
      <c r="F146" s="363"/>
      <c r="G146" s="363"/>
      <c r="H146" s="363"/>
      <c r="I146" s="363"/>
      <c r="J146" s="363"/>
      <c r="K146" s="363"/>
      <c r="L146" s="299"/>
      <c r="M146" s="299"/>
    </row>
    <row r="147" spans="1:13" ht="8.25">
      <c r="A147" s="299"/>
      <c r="D147" s="363"/>
      <c r="F147" s="363"/>
      <c r="G147" s="363"/>
      <c r="H147" s="363"/>
      <c r="I147" s="363"/>
      <c r="J147" s="363"/>
      <c r="K147" s="363"/>
      <c r="L147" s="299"/>
      <c r="M147" s="299"/>
    </row>
    <row r="148" spans="1:13" ht="8.25">
      <c r="A148" s="299"/>
      <c r="D148" s="363"/>
      <c r="F148" s="363"/>
      <c r="G148" s="363"/>
      <c r="H148" s="363"/>
      <c r="I148" s="363"/>
      <c r="J148" s="363"/>
      <c r="K148" s="363"/>
      <c r="L148" s="299"/>
      <c r="M148" s="299"/>
    </row>
    <row r="149" spans="1:13" ht="8.25">
      <c r="A149" s="299"/>
      <c r="D149" s="363"/>
      <c r="F149" s="363"/>
      <c r="G149" s="363"/>
      <c r="H149" s="363"/>
      <c r="I149" s="363"/>
      <c r="J149" s="363"/>
      <c r="K149" s="363"/>
      <c r="L149" s="299"/>
      <c r="M149" s="299"/>
    </row>
    <row r="150" spans="1:13" ht="8.25">
      <c r="A150" s="299"/>
      <c r="D150" s="363"/>
      <c r="F150" s="363"/>
      <c r="G150" s="363"/>
      <c r="H150" s="363"/>
      <c r="I150" s="363"/>
      <c r="J150" s="363"/>
      <c r="K150" s="363"/>
      <c r="L150" s="299"/>
      <c r="M150" s="299"/>
    </row>
    <row r="151" spans="1:13" ht="8.25">
      <c r="A151" s="299"/>
      <c r="D151" s="363"/>
      <c r="F151" s="363"/>
      <c r="G151" s="363"/>
      <c r="H151" s="363"/>
      <c r="I151" s="363"/>
      <c r="J151" s="363"/>
      <c r="K151" s="363"/>
      <c r="L151" s="299"/>
      <c r="M151" s="299"/>
    </row>
    <row r="152" spans="1:13" ht="8.25">
      <c r="A152" s="299"/>
      <c r="D152" s="363"/>
      <c r="F152" s="363"/>
      <c r="G152" s="363"/>
      <c r="H152" s="363"/>
      <c r="I152" s="363"/>
      <c r="J152" s="363"/>
      <c r="K152" s="363"/>
      <c r="L152" s="299"/>
      <c r="M152" s="299"/>
    </row>
    <row r="153" spans="1:13" ht="8.25">
      <c r="A153" s="299"/>
      <c r="D153" s="363"/>
      <c r="F153" s="363"/>
      <c r="G153" s="363"/>
      <c r="H153" s="363"/>
      <c r="I153" s="363"/>
      <c r="J153" s="363"/>
      <c r="K153" s="363"/>
      <c r="L153" s="299"/>
      <c r="M153" s="299"/>
    </row>
    <row r="154" spans="1:13" ht="8.25">
      <c r="A154" s="299"/>
      <c r="D154" s="363"/>
      <c r="F154" s="363"/>
      <c r="G154" s="363"/>
      <c r="H154" s="363"/>
      <c r="I154" s="363"/>
      <c r="J154" s="363"/>
      <c r="K154" s="363"/>
      <c r="L154" s="299"/>
      <c r="M154" s="299"/>
    </row>
    <row r="155" spans="1:13" ht="8.25">
      <c r="A155" s="299"/>
      <c r="D155" s="363"/>
      <c r="F155" s="363"/>
      <c r="G155" s="363"/>
      <c r="H155" s="363"/>
      <c r="I155" s="363"/>
      <c r="J155" s="363"/>
      <c r="K155" s="363"/>
      <c r="L155" s="299"/>
      <c r="M155" s="299"/>
    </row>
    <row r="156" spans="1:13" ht="8.25">
      <c r="A156" s="299"/>
      <c r="D156" s="363"/>
      <c r="F156" s="363"/>
      <c r="G156" s="363"/>
      <c r="H156" s="363"/>
      <c r="I156" s="363"/>
      <c r="J156" s="363"/>
      <c r="K156" s="363"/>
      <c r="L156" s="299"/>
      <c r="M156" s="299"/>
    </row>
    <row r="157" spans="1:13" ht="8.25">
      <c r="A157" s="299"/>
      <c r="D157" s="363"/>
      <c r="F157" s="363"/>
      <c r="G157" s="363"/>
      <c r="H157" s="363"/>
      <c r="I157" s="363"/>
      <c r="J157" s="363"/>
      <c r="K157" s="363"/>
      <c r="L157" s="299"/>
      <c r="M157" s="299"/>
    </row>
    <row r="158" spans="1:13" ht="8.25">
      <c r="A158" s="299"/>
      <c r="D158" s="363"/>
      <c r="F158" s="363"/>
      <c r="G158" s="363"/>
      <c r="H158" s="363"/>
      <c r="I158" s="363"/>
      <c r="J158" s="363"/>
      <c r="K158" s="363"/>
      <c r="L158" s="299"/>
      <c r="M158" s="299"/>
    </row>
    <row r="159" spans="1:13" ht="8.25">
      <c r="A159" s="299"/>
      <c r="D159" s="363"/>
      <c r="F159" s="363"/>
      <c r="G159" s="363"/>
      <c r="H159" s="363"/>
      <c r="I159" s="363"/>
      <c r="J159" s="363"/>
      <c r="K159" s="363"/>
      <c r="L159" s="299"/>
      <c r="M159" s="299"/>
    </row>
    <row r="160" spans="1:13" ht="8.25">
      <c r="A160" s="299"/>
      <c r="D160" s="363"/>
      <c r="F160" s="363"/>
      <c r="G160" s="363"/>
      <c r="H160" s="363"/>
      <c r="I160" s="363"/>
      <c r="J160" s="363"/>
      <c r="K160" s="363"/>
      <c r="L160" s="299"/>
      <c r="M160" s="299"/>
    </row>
    <row r="161" spans="1:13" ht="8.25">
      <c r="A161" s="299"/>
      <c r="D161" s="363"/>
      <c r="F161" s="363"/>
      <c r="G161" s="363"/>
      <c r="H161" s="363"/>
      <c r="I161" s="363"/>
      <c r="J161" s="363"/>
      <c r="K161" s="363"/>
      <c r="L161" s="299"/>
      <c r="M161" s="299"/>
    </row>
    <row r="162" spans="1:13" ht="8.25">
      <c r="A162" s="299"/>
      <c r="D162" s="363"/>
      <c r="F162" s="363"/>
      <c r="G162" s="363"/>
      <c r="H162" s="363"/>
      <c r="I162" s="363"/>
      <c r="J162" s="363"/>
      <c r="K162" s="363"/>
      <c r="L162" s="299"/>
      <c r="M162" s="299"/>
    </row>
    <row r="163" spans="1:13" ht="8.25">
      <c r="A163" s="299"/>
      <c r="D163" s="363"/>
      <c r="F163" s="363"/>
      <c r="G163" s="363"/>
      <c r="H163" s="363"/>
      <c r="I163" s="363"/>
      <c r="J163" s="363"/>
      <c r="K163" s="363"/>
      <c r="L163" s="299"/>
      <c r="M163" s="299"/>
    </row>
    <row r="164" spans="1:13" ht="8.25">
      <c r="A164" s="299"/>
      <c r="D164" s="363"/>
      <c r="F164" s="363"/>
      <c r="G164" s="363"/>
      <c r="H164" s="363"/>
      <c r="I164" s="363"/>
      <c r="J164" s="363"/>
      <c r="K164" s="363"/>
      <c r="L164" s="299"/>
      <c r="M164" s="299"/>
    </row>
    <row r="165" spans="1:13" ht="8.25">
      <c r="A165" s="299"/>
      <c r="D165" s="363"/>
      <c r="F165" s="363"/>
      <c r="G165" s="363"/>
      <c r="H165" s="363"/>
      <c r="I165" s="363"/>
      <c r="J165" s="363"/>
      <c r="K165" s="363"/>
      <c r="L165" s="299"/>
      <c r="M165" s="299"/>
    </row>
    <row r="166" spans="1:13" ht="8.25">
      <c r="A166" s="299"/>
      <c r="D166" s="363"/>
      <c r="F166" s="363"/>
      <c r="G166" s="363"/>
      <c r="H166" s="363"/>
      <c r="I166" s="363"/>
      <c r="J166" s="363"/>
      <c r="K166" s="363"/>
      <c r="L166" s="299"/>
      <c r="M166" s="299"/>
    </row>
    <row r="167" spans="1:13" ht="8.25">
      <c r="A167" s="299"/>
      <c r="D167" s="363"/>
      <c r="F167" s="363"/>
      <c r="G167" s="363"/>
      <c r="H167" s="363"/>
      <c r="I167" s="363"/>
      <c r="J167" s="363"/>
      <c r="K167" s="363"/>
      <c r="L167" s="299"/>
      <c r="M167" s="299"/>
    </row>
    <row r="168" spans="1:13" ht="8.25">
      <c r="A168" s="299"/>
      <c r="D168" s="363"/>
      <c r="F168" s="363"/>
      <c r="G168" s="363"/>
      <c r="H168" s="363"/>
      <c r="I168" s="363"/>
      <c r="J168" s="363"/>
      <c r="K168" s="363"/>
      <c r="L168" s="299"/>
      <c r="M168" s="299"/>
    </row>
    <row r="169" spans="1:13" ht="8.25">
      <c r="A169" s="299"/>
      <c r="D169" s="363"/>
      <c r="F169" s="363"/>
      <c r="G169" s="363"/>
      <c r="H169" s="363"/>
      <c r="I169" s="363"/>
      <c r="J169" s="363"/>
      <c r="K169" s="363"/>
      <c r="L169" s="299"/>
      <c r="M169" s="299"/>
    </row>
    <row r="170" spans="1:13" ht="8.25">
      <c r="A170" s="299"/>
      <c r="D170" s="363"/>
      <c r="F170" s="363"/>
      <c r="G170" s="363"/>
      <c r="H170" s="363"/>
      <c r="I170" s="363"/>
      <c r="J170" s="363"/>
      <c r="K170" s="363"/>
      <c r="L170" s="299"/>
      <c r="M170" s="299"/>
    </row>
    <row r="171" spans="1:13" ht="8.25">
      <c r="A171" s="299"/>
      <c r="D171" s="363"/>
      <c r="F171" s="363"/>
      <c r="G171" s="363"/>
      <c r="H171" s="363"/>
      <c r="I171" s="363"/>
      <c r="J171" s="363"/>
      <c r="K171" s="363"/>
      <c r="L171" s="299"/>
      <c r="M171" s="299"/>
    </row>
    <row r="172" spans="1:13" ht="8.25">
      <c r="A172" s="299"/>
      <c r="D172" s="363"/>
      <c r="F172" s="363"/>
      <c r="G172" s="363"/>
      <c r="H172" s="363"/>
      <c r="I172" s="363"/>
      <c r="J172" s="363"/>
      <c r="K172" s="363"/>
      <c r="L172" s="299"/>
      <c r="M172" s="299"/>
    </row>
    <row r="173" spans="1:13" ht="8.25">
      <c r="A173" s="299"/>
      <c r="D173" s="363"/>
      <c r="F173" s="363"/>
      <c r="G173" s="363"/>
      <c r="H173" s="363"/>
      <c r="I173" s="363"/>
      <c r="J173" s="363"/>
      <c r="K173" s="363"/>
      <c r="L173" s="299"/>
      <c r="M173" s="299"/>
    </row>
    <row r="174" spans="1:13" ht="8.25">
      <c r="A174" s="299"/>
      <c r="D174" s="363"/>
      <c r="F174" s="363"/>
      <c r="G174" s="363"/>
      <c r="H174" s="363"/>
      <c r="I174" s="363"/>
      <c r="J174" s="363"/>
      <c r="K174" s="363"/>
      <c r="L174" s="299"/>
      <c r="M174" s="299"/>
    </row>
    <row r="175" spans="1:13" ht="8.25">
      <c r="A175" s="299"/>
      <c r="D175" s="363"/>
      <c r="F175" s="363"/>
      <c r="G175" s="363"/>
      <c r="H175" s="363"/>
      <c r="I175" s="363"/>
      <c r="J175" s="363"/>
      <c r="K175" s="363"/>
      <c r="L175" s="299"/>
      <c r="M175" s="299"/>
    </row>
    <row r="176" spans="1:13" ht="8.25">
      <c r="A176" s="299"/>
      <c r="D176" s="363"/>
      <c r="F176" s="363"/>
      <c r="G176" s="363"/>
      <c r="H176" s="363"/>
      <c r="I176" s="363"/>
      <c r="J176" s="363"/>
      <c r="K176" s="363"/>
      <c r="L176" s="299"/>
      <c r="M176" s="299"/>
    </row>
    <row r="177" spans="1:13" ht="8.25">
      <c r="A177" s="299"/>
      <c r="D177" s="363"/>
      <c r="F177" s="363"/>
      <c r="G177" s="363"/>
      <c r="H177" s="363"/>
      <c r="I177" s="363"/>
      <c r="J177" s="363"/>
      <c r="K177" s="363"/>
      <c r="L177" s="299"/>
      <c r="M177" s="299"/>
    </row>
    <row r="178" spans="1:13" ht="8.25">
      <c r="A178" s="299"/>
      <c r="D178" s="363"/>
      <c r="F178" s="363"/>
      <c r="G178" s="363"/>
      <c r="H178" s="363"/>
      <c r="I178" s="363"/>
      <c r="J178" s="363"/>
      <c r="K178" s="363"/>
      <c r="L178" s="299"/>
      <c r="M178" s="299"/>
    </row>
    <row r="179" spans="1:13" ht="8.25">
      <c r="A179" s="299"/>
      <c r="D179" s="363"/>
      <c r="F179" s="363"/>
      <c r="G179" s="363"/>
      <c r="H179" s="363"/>
      <c r="I179" s="363"/>
      <c r="J179" s="363"/>
      <c r="K179" s="363"/>
      <c r="L179" s="299"/>
      <c r="M179" s="299"/>
    </row>
    <row r="180" spans="1:13" ht="8.25">
      <c r="A180" s="299"/>
      <c r="D180" s="363"/>
      <c r="F180" s="363"/>
      <c r="G180" s="363"/>
      <c r="H180" s="363"/>
      <c r="I180" s="363"/>
      <c r="J180" s="363"/>
      <c r="K180" s="363"/>
      <c r="L180" s="299"/>
      <c r="M180" s="299"/>
    </row>
    <row r="181" spans="1:13" ht="8.25">
      <c r="A181" s="299"/>
      <c r="D181" s="363"/>
      <c r="F181" s="363"/>
      <c r="G181" s="363"/>
      <c r="H181" s="363"/>
      <c r="I181" s="363"/>
      <c r="J181" s="363"/>
      <c r="K181" s="363"/>
      <c r="L181" s="299"/>
      <c r="M181" s="299"/>
    </row>
    <row r="182" spans="1:13" ht="8.25">
      <c r="A182" s="299"/>
      <c r="D182" s="363"/>
      <c r="F182" s="363"/>
      <c r="G182" s="363"/>
      <c r="H182" s="363"/>
      <c r="I182" s="363"/>
      <c r="J182" s="363"/>
      <c r="K182" s="363"/>
      <c r="L182" s="299"/>
      <c r="M182" s="299"/>
    </row>
    <row r="183" spans="1:13" ht="8.25">
      <c r="A183" s="299"/>
      <c r="D183" s="363"/>
      <c r="F183" s="363"/>
      <c r="G183" s="363"/>
      <c r="H183" s="363"/>
      <c r="I183" s="363"/>
      <c r="J183" s="363"/>
      <c r="K183" s="363"/>
      <c r="L183" s="299"/>
      <c r="M183" s="299"/>
    </row>
    <row r="184" spans="1:13" ht="8.25">
      <c r="A184" s="299"/>
      <c r="D184" s="363"/>
      <c r="F184" s="363"/>
      <c r="G184" s="363"/>
      <c r="H184" s="363"/>
      <c r="I184" s="363"/>
      <c r="J184" s="363"/>
      <c r="K184" s="363"/>
      <c r="L184" s="299"/>
      <c r="M184" s="299"/>
    </row>
    <row r="185" spans="1:13" ht="8.25">
      <c r="A185" s="299"/>
      <c r="D185" s="363"/>
      <c r="F185" s="363"/>
      <c r="G185" s="363"/>
      <c r="H185" s="363"/>
      <c r="I185" s="363"/>
      <c r="J185" s="363"/>
      <c r="K185" s="363"/>
      <c r="L185" s="299"/>
      <c r="M185" s="299"/>
    </row>
    <row r="186" spans="1:13" ht="8.25">
      <c r="A186" s="299"/>
      <c r="D186" s="363"/>
      <c r="F186" s="363"/>
      <c r="G186" s="363"/>
      <c r="H186" s="363"/>
      <c r="I186" s="363"/>
      <c r="J186" s="363"/>
      <c r="K186" s="363"/>
      <c r="L186" s="299"/>
      <c r="M186" s="299"/>
    </row>
    <row r="187" spans="1:13" ht="8.25">
      <c r="A187" s="299"/>
      <c r="D187" s="363"/>
      <c r="F187" s="363"/>
      <c r="G187" s="363"/>
      <c r="H187" s="363"/>
      <c r="I187" s="363"/>
      <c r="J187" s="363"/>
      <c r="K187" s="363"/>
      <c r="L187" s="299"/>
      <c r="M187" s="299"/>
    </row>
    <row r="188" spans="1:13" ht="8.25">
      <c r="A188" s="299"/>
      <c r="D188" s="363"/>
      <c r="F188" s="363"/>
      <c r="G188" s="363"/>
      <c r="H188" s="363"/>
      <c r="I188" s="363"/>
      <c r="J188" s="363"/>
      <c r="K188" s="363"/>
      <c r="L188" s="299"/>
      <c r="M188" s="299"/>
    </row>
    <row r="189" spans="1:13" ht="8.25">
      <c r="A189" s="299"/>
      <c r="D189" s="363"/>
      <c r="F189" s="363"/>
      <c r="G189" s="363"/>
      <c r="H189" s="363"/>
      <c r="I189" s="363"/>
      <c r="J189" s="363"/>
      <c r="K189" s="363"/>
      <c r="L189" s="299"/>
      <c r="M189" s="299"/>
    </row>
    <row r="190" spans="1:13" ht="8.25">
      <c r="A190" s="299"/>
      <c r="D190" s="363"/>
      <c r="F190" s="363"/>
      <c r="G190" s="363"/>
      <c r="H190" s="363"/>
      <c r="I190" s="363"/>
      <c r="J190" s="363"/>
      <c r="K190" s="363"/>
      <c r="L190" s="299"/>
      <c r="M190" s="299"/>
    </row>
    <row r="191" spans="1:13" ht="8.25">
      <c r="A191" s="299"/>
      <c r="D191" s="363"/>
      <c r="F191" s="363"/>
      <c r="G191" s="363"/>
      <c r="H191" s="363"/>
      <c r="I191" s="363"/>
      <c r="J191" s="363"/>
      <c r="K191" s="363"/>
      <c r="L191" s="299"/>
      <c r="M191" s="299"/>
    </row>
    <row r="192" spans="1:13" ht="8.25">
      <c r="A192" s="299"/>
      <c r="D192" s="363"/>
      <c r="F192" s="363"/>
      <c r="G192" s="363"/>
      <c r="H192" s="363"/>
      <c r="I192" s="363"/>
      <c r="J192" s="363"/>
      <c r="K192" s="363"/>
      <c r="L192" s="299"/>
      <c r="M192" s="299"/>
    </row>
    <row r="193" spans="1:13" ht="8.25">
      <c r="A193" s="299"/>
      <c r="D193" s="363"/>
      <c r="F193" s="363"/>
      <c r="G193" s="363"/>
      <c r="H193" s="363"/>
      <c r="I193" s="363"/>
      <c r="J193" s="363"/>
      <c r="K193" s="363"/>
      <c r="L193" s="299"/>
      <c r="M193" s="299"/>
    </row>
    <row r="194" spans="1:13" ht="8.25">
      <c r="A194" s="299"/>
      <c r="D194" s="363"/>
      <c r="F194" s="363"/>
      <c r="G194" s="363"/>
      <c r="H194" s="363"/>
      <c r="I194" s="363"/>
      <c r="J194" s="363"/>
      <c r="K194" s="363"/>
      <c r="L194" s="299"/>
      <c r="M194" s="299"/>
    </row>
    <row r="195" spans="1:13" ht="8.25">
      <c r="A195" s="299"/>
      <c r="D195" s="363"/>
      <c r="F195" s="363"/>
      <c r="G195" s="363"/>
      <c r="H195" s="363"/>
      <c r="I195" s="363"/>
      <c r="J195" s="363"/>
      <c r="K195" s="363"/>
      <c r="L195" s="299"/>
      <c r="M195" s="299"/>
    </row>
    <row r="196" spans="1:13" ht="8.25">
      <c r="A196" s="299"/>
      <c r="D196" s="363"/>
      <c r="F196" s="363"/>
      <c r="G196" s="363"/>
      <c r="H196" s="363"/>
      <c r="I196" s="363"/>
      <c r="J196" s="363"/>
      <c r="K196" s="363"/>
      <c r="L196" s="299"/>
      <c r="M196" s="299"/>
    </row>
    <row r="197" spans="1:13" ht="8.25">
      <c r="A197" s="299"/>
      <c r="D197" s="363"/>
      <c r="F197" s="363"/>
      <c r="G197" s="363"/>
      <c r="H197" s="363"/>
      <c r="I197" s="363"/>
      <c r="J197" s="363"/>
      <c r="K197" s="363"/>
      <c r="L197" s="299"/>
      <c r="M197" s="299"/>
    </row>
    <row r="198" spans="1:13" ht="8.25">
      <c r="A198" s="299"/>
      <c r="D198" s="363"/>
      <c r="F198" s="363"/>
      <c r="G198" s="363"/>
      <c r="H198" s="363"/>
      <c r="I198" s="363"/>
      <c r="J198" s="363"/>
      <c r="K198" s="363"/>
      <c r="L198" s="299"/>
      <c r="M198" s="299"/>
    </row>
    <row r="199" spans="1:13" ht="8.25">
      <c r="A199" s="299"/>
      <c r="D199" s="363"/>
      <c r="F199" s="363"/>
      <c r="G199" s="363"/>
      <c r="H199" s="363"/>
      <c r="I199" s="363"/>
      <c r="J199" s="363"/>
      <c r="K199" s="363"/>
      <c r="L199" s="299"/>
      <c r="M199" s="299"/>
    </row>
    <row r="200" spans="1:13" ht="8.25">
      <c r="A200" s="299"/>
      <c r="D200" s="363"/>
      <c r="F200" s="363"/>
      <c r="G200" s="363"/>
      <c r="H200" s="363"/>
      <c r="I200" s="363"/>
      <c r="J200" s="363"/>
      <c r="K200" s="363"/>
      <c r="L200" s="299"/>
      <c r="M200" s="299"/>
    </row>
    <row r="201" spans="1:13" ht="8.25">
      <c r="A201" s="299"/>
      <c r="D201" s="363"/>
      <c r="F201" s="363"/>
      <c r="G201" s="363"/>
      <c r="H201" s="363"/>
      <c r="I201" s="363"/>
      <c r="J201" s="363"/>
      <c r="K201" s="363"/>
      <c r="L201" s="299"/>
      <c r="M201" s="299"/>
    </row>
    <row r="202" spans="1:13" ht="8.25">
      <c r="A202" s="299"/>
      <c r="D202" s="363"/>
      <c r="F202" s="363"/>
      <c r="G202" s="363"/>
      <c r="H202" s="363"/>
      <c r="I202" s="363"/>
      <c r="J202" s="363"/>
      <c r="K202" s="363"/>
      <c r="L202" s="299"/>
      <c r="M202" s="299"/>
    </row>
    <row r="203" spans="1:13" ht="8.25">
      <c r="A203" s="299"/>
      <c r="D203" s="363"/>
      <c r="F203" s="363"/>
      <c r="G203" s="363"/>
      <c r="H203" s="363"/>
      <c r="I203" s="363"/>
      <c r="J203" s="363"/>
      <c r="K203" s="363"/>
      <c r="L203" s="299"/>
      <c r="M203" s="299"/>
    </row>
    <row r="204" spans="1:13" ht="8.25">
      <c r="A204" s="299"/>
      <c r="D204" s="363"/>
      <c r="F204" s="363"/>
      <c r="G204" s="363"/>
      <c r="H204" s="363"/>
      <c r="I204" s="363"/>
      <c r="J204" s="363"/>
      <c r="K204" s="363"/>
      <c r="L204" s="299"/>
      <c r="M204" s="299"/>
    </row>
    <row r="205" spans="1:13" ht="8.25">
      <c r="A205" s="299"/>
      <c r="D205" s="363"/>
      <c r="F205" s="363"/>
      <c r="G205" s="363"/>
      <c r="H205" s="363"/>
      <c r="I205" s="363"/>
      <c r="J205" s="363"/>
      <c r="K205" s="363"/>
      <c r="L205" s="299"/>
      <c r="M205" s="299"/>
    </row>
    <row r="206" spans="1:13" ht="8.25">
      <c r="A206" s="299"/>
      <c r="D206" s="363"/>
      <c r="F206" s="363"/>
      <c r="G206" s="363"/>
      <c r="H206" s="363"/>
      <c r="I206" s="363"/>
      <c r="J206" s="363"/>
      <c r="K206" s="363"/>
      <c r="L206" s="299"/>
      <c r="M206" s="299"/>
    </row>
    <row r="207" spans="1:13" ht="8.25">
      <c r="A207" s="299"/>
      <c r="D207" s="363"/>
      <c r="F207" s="363"/>
      <c r="G207" s="363"/>
      <c r="H207" s="363"/>
      <c r="I207" s="363"/>
      <c r="J207" s="363"/>
      <c r="K207" s="363"/>
      <c r="L207" s="299"/>
      <c r="M207" s="299"/>
    </row>
    <row r="208" spans="1:13" ht="8.25">
      <c r="A208" s="299"/>
      <c r="D208" s="363"/>
      <c r="F208" s="363"/>
      <c r="G208" s="363"/>
      <c r="H208" s="363"/>
      <c r="I208" s="363"/>
      <c r="J208" s="363"/>
      <c r="K208" s="363"/>
      <c r="L208" s="299"/>
      <c r="M208" s="299"/>
    </row>
    <row r="209" spans="1:13" ht="8.25">
      <c r="A209" s="299"/>
      <c r="D209" s="363"/>
      <c r="F209" s="363"/>
      <c r="G209" s="363"/>
      <c r="H209" s="363"/>
      <c r="I209" s="363"/>
      <c r="J209" s="363"/>
      <c r="K209" s="363"/>
      <c r="L209" s="299"/>
      <c r="M209" s="299"/>
    </row>
    <row r="210" spans="1:13" ht="8.25">
      <c r="A210" s="299"/>
      <c r="D210" s="363"/>
      <c r="F210" s="363"/>
      <c r="G210" s="363"/>
      <c r="H210" s="363"/>
      <c r="I210" s="363"/>
      <c r="J210" s="363"/>
      <c r="K210" s="363"/>
      <c r="L210" s="299"/>
      <c r="M210" s="299"/>
    </row>
    <row r="211" spans="1:13" ht="8.25">
      <c r="A211" s="299"/>
      <c r="D211" s="363"/>
      <c r="F211" s="363"/>
      <c r="G211" s="363"/>
      <c r="H211" s="363"/>
      <c r="I211" s="363"/>
      <c r="J211" s="363"/>
      <c r="K211" s="363"/>
      <c r="L211" s="299"/>
      <c r="M211" s="299"/>
    </row>
    <row r="212" spans="1:13" ht="8.25">
      <c r="A212" s="299"/>
      <c r="D212" s="363"/>
      <c r="F212" s="363"/>
      <c r="G212" s="363"/>
      <c r="H212" s="363"/>
      <c r="I212" s="363"/>
      <c r="J212" s="363"/>
      <c r="K212" s="363"/>
      <c r="L212" s="299"/>
      <c r="M212" s="299"/>
    </row>
    <row r="213" spans="1:13" ht="8.25">
      <c r="A213" s="299"/>
      <c r="D213" s="363"/>
      <c r="F213" s="363"/>
      <c r="G213" s="363"/>
      <c r="H213" s="363"/>
      <c r="I213" s="363"/>
      <c r="J213" s="363"/>
      <c r="K213" s="363"/>
      <c r="L213" s="299"/>
      <c r="M213" s="299"/>
    </row>
    <row r="214" spans="1:13" ht="8.25">
      <c r="A214" s="299"/>
      <c r="D214" s="363"/>
      <c r="F214" s="363"/>
      <c r="G214" s="363"/>
      <c r="H214" s="363"/>
      <c r="I214" s="363"/>
      <c r="J214" s="363"/>
      <c r="K214" s="363"/>
      <c r="L214" s="299"/>
      <c r="M214" s="299"/>
    </row>
    <row r="215" spans="1:13" ht="8.25">
      <c r="A215" s="299"/>
      <c r="D215" s="363"/>
      <c r="F215" s="363"/>
      <c r="G215" s="363"/>
      <c r="H215" s="363"/>
      <c r="I215" s="363"/>
      <c r="J215" s="363"/>
      <c r="K215" s="363"/>
      <c r="L215" s="299"/>
      <c r="M215" s="299"/>
    </row>
    <row r="216" spans="1:13" ht="8.25">
      <c r="A216" s="299"/>
      <c r="D216" s="363"/>
      <c r="F216" s="363"/>
      <c r="G216" s="363"/>
      <c r="H216" s="363"/>
      <c r="I216" s="363"/>
      <c r="J216" s="363"/>
      <c r="K216" s="363"/>
      <c r="L216" s="299"/>
      <c r="M216" s="299"/>
    </row>
    <row r="217" spans="1:13" ht="8.25">
      <c r="A217" s="299"/>
      <c r="D217" s="363"/>
      <c r="F217" s="363"/>
      <c r="G217" s="363"/>
      <c r="H217" s="363"/>
      <c r="I217" s="363"/>
      <c r="J217" s="363"/>
      <c r="K217" s="363"/>
      <c r="L217" s="299"/>
      <c r="M217" s="299"/>
    </row>
    <row r="218" spans="1:13" ht="8.25">
      <c r="A218" s="299"/>
      <c r="D218" s="363"/>
      <c r="F218" s="363"/>
      <c r="G218" s="363"/>
      <c r="H218" s="363"/>
      <c r="I218" s="363"/>
      <c r="J218" s="363"/>
      <c r="K218" s="363"/>
      <c r="L218" s="299"/>
      <c r="M218" s="299"/>
    </row>
    <row r="219" spans="1:13" ht="8.25">
      <c r="A219" s="299"/>
      <c r="D219" s="363"/>
      <c r="F219" s="363"/>
      <c r="G219" s="363"/>
      <c r="H219" s="363"/>
      <c r="I219" s="363"/>
      <c r="J219" s="363"/>
      <c r="K219" s="363"/>
      <c r="L219" s="299"/>
      <c r="M219" s="299"/>
    </row>
    <row r="220" spans="1:13" ht="8.25">
      <c r="A220" s="299"/>
      <c r="D220" s="363"/>
      <c r="F220" s="363"/>
      <c r="G220" s="363"/>
      <c r="H220" s="363"/>
      <c r="I220" s="363"/>
      <c r="J220" s="363"/>
      <c r="K220" s="363"/>
      <c r="L220" s="299"/>
      <c r="M220" s="299"/>
    </row>
    <row r="221" spans="1:13" ht="8.25">
      <c r="A221" s="299"/>
      <c r="D221" s="363"/>
      <c r="F221" s="363"/>
      <c r="G221" s="363"/>
      <c r="H221" s="363"/>
      <c r="I221" s="363"/>
      <c r="J221" s="363"/>
      <c r="K221" s="363"/>
      <c r="L221" s="299"/>
      <c r="M221" s="299"/>
    </row>
    <row r="222" spans="1:13" ht="8.25">
      <c r="A222" s="299"/>
      <c r="D222" s="363"/>
      <c r="F222" s="363"/>
      <c r="G222" s="363"/>
      <c r="H222" s="363"/>
      <c r="I222" s="363"/>
      <c r="J222" s="363"/>
      <c r="K222" s="363"/>
      <c r="L222" s="299"/>
      <c r="M222" s="299"/>
    </row>
    <row r="223" spans="1:13" ht="8.25">
      <c r="A223" s="299"/>
      <c r="D223" s="363"/>
      <c r="F223" s="363"/>
      <c r="G223" s="363"/>
      <c r="H223" s="363"/>
      <c r="I223" s="363"/>
      <c r="J223" s="363"/>
      <c r="K223" s="363"/>
      <c r="L223" s="299"/>
      <c r="M223" s="299"/>
    </row>
    <row r="224" spans="1:13" ht="8.25">
      <c r="A224" s="299"/>
      <c r="D224" s="363"/>
      <c r="F224" s="363"/>
      <c r="G224" s="363"/>
      <c r="H224" s="363"/>
      <c r="I224" s="363"/>
      <c r="J224" s="363"/>
      <c r="K224" s="363"/>
      <c r="L224" s="299"/>
      <c r="M224" s="299"/>
    </row>
    <row r="225" spans="1:13" ht="8.25">
      <c r="A225" s="299"/>
      <c r="D225" s="363"/>
      <c r="F225" s="363"/>
      <c r="G225" s="363"/>
      <c r="H225" s="363"/>
      <c r="I225" s="363"/>
      <c r="J225" s="363"/>
      <c r="K225" s="363"/>
      <c r="L225" s="299"/>
      <c r="M225" s="299"/>
    </row>
    <row r="226" spans="1:13" ht="8.25">
      <c r="A226" s="299"/>
      <c r="D226" s="363"/>
      <c r="F226" s="363"/>
      <c r="G226" s="363"/>
      <c r="H226" s="363"/>
      <c r="I226" s="363"/>
      <c r="J226" s="363"/>
      <c r="K226" s="363"/>
      <c r="L226" s="299"/>
      <c r="M226" s="299"/>
    </row>
    <row r="227" spans="1:13" ht="8.25">
      <c r="A227" s="299"/>
      <c r="D227" s="363"/>
      <c r="F227" s="363"/>
      <c r="G227" s="363"/>
      <c r="H227" s="363"/>
      <c r="I227" s="363"/>
      <c r="J227" s="363"/>
      <c r="K227" s="363"/>
      <c r="L227" s="299"/>
      <c r="M227" s="299"/>
    </row>
    <row r="228" spans="1:13" ht="8.25">
      <c r="A228" s="299"/>
      <c r="D228" s="363"/>
      <c r="F228" s="363"/>
      <c r="G228" s="363"/>
      <c r="H228" s="363"/>
      <c r="I228" s="363"/>
      <c r="J228" s="363"/>
      <c r="K228" s="363"/>
      <c r="L228" s="299"/>
      <c r="M228" s="299"/>
    </row>
    <row r="229" spans="1:13" ht="8.25">
      <c r="A229" s="299"/>
      <c r="D229" s="363"/>
      <c r="F229" s="363"/>
      <c r="G229" s="363"/>
      <c r="H229" s="363"/>
      <c r="I229" s="363"/>
      <c r="J229" s="363"/>
      <c r="K229" s="363"/>
      <c r="L229" s="299"/>
      <c r="M229" s="299"/>
    </row>
    <row r="230" spans="1:13" ht="8.25">
      <c r="A230" s="299"/>
      <c r="D230" s="363"/>
      <c r="F230" s="363"/>
      <c r="G230" s="363"/>
      <c r="H230" s="363"/>
      <c r="I230" s="363"/>
      <c r="J230" s="363"/>
      <c r="K230" s="363"/>
      <c r="L230" s="299"/>
      <c r="M230" s="299"/>
    </row>
    <row r="231" spans="1:13" ht="8.25">
      <c r="A231" s="299"/>
      <c r="D231" s="363"/>
      <c r="F231" s="363"/>
      <c r="G231" s="363"/>
      <c r="H231" s="363"/>
      <c r="I231" s="363"/>
      <c r="J231" s="363"/>
      <c r="K231" s="363"/>
      <c r="L231" s="299"/>
      <c r="M231" s="299"/>
    </row>
    <row r="232" spans="1:13" ht="8.25">
      <c r="A232" s="299"/>
      <c r="D232" s="363"/>
      <c r="F232" s="363"/>
      <c r="G232" s="363"/>
      <c r="H232" s="363"/>
      <c r="I232" s="363"/>
      <c r="J232" s="363"/>
      <c r="K232" s="363"/>
      <c r="L232" s="299"/>
      <c r="M232" s="299"/>
    </row>
    <row r="233" spans="1:13" ht="8.25">
      <c r="A233" s="299"/>
      <c r="D233" s="363"/>
      <c r="F233" s="363"/>
      <c r="G233" s="363"/>
      <c r="H233" s="363"/>
      <c r="I233" s="363"/>
      <c r="J233" s="363"/>
      <c r="K233" s="363"/>
      <c r="L233" s="299"/>
      <c r="M233" s="299"/>
    </row>
    <row r="234" spans="1:13" ht="8.25">
      <c r="A234" s="299"/>
      <c r="D234" s="363"/>
      <c r="F234" s="363"/>
      <c r="G234" s="363"/>
      <c r="H234" s="363"/>
      <c r="I234" s="363"/>
      <c r="J234" s="363"/>
      <c r="K234" s="363"/>
      <c r="L234" s="299"/>
      <c r="M234" s="299"/>
    </row>
    <row r="235" spans="1:13" ht="8.25">
      <c r="A235" s="299"/>
      <c r="D235" s="363"/>
      <c r="F235" s="363"/>
      <c r="G235" s="363"/>
      <c r="H235" s="363"/>
      <c r="I235" s="363"/>
      <c r="J235" s="363"/>
      <c r="K235" s="363"/>
      <c r="L235" s="299"/>
      <c r="M235" s="299"/>
    </row>
    <row r="236" spans="1:13" ht="8.25">
      <c r="A236" s="299"/>
      <c r="D236" s="363"/>
      <c r="F236" s="363"/>
      <c r="G236" s="363"/>
      <c r="H236" s="363"/>
      <c r="I236" s="363"/>
      <c r="J236" s="363"/>
      <c r="K236" s="363"/>
      <c r="L236" s="299"/>
      <c r="M236" s="299"/>
    </row>
    <row r="237" spans="1:13" ht="8.25">
      <c r="A237" s="299"/>
      <c r="D237" s="363"/>
      <c r="F237" s="363"/>
      <c r="G237" s="363"/>
      <c r="H237" s="363"/>
      <c r="I237" s="363"/>
      <c r="J237" s="363"/>
      <c r="K237" s="363"/>
      <c r="L237" s="299"/>
      <c r="M237" s="299"/>
    </row>
    <row r="238" spans="1:13" ht="8.25">
      <c r="A238" s="299"/>
      <c r="D238" s="363"/>
      <c r="F238" s="363"/>
      <c r="G238" s="363"/>
      <c r="H238" s="363"/>
      <c r="I238" s="363"/>
      <c r="J238" s="363"/>
      <c r="K238" s="363"/>
      <c r="L238" s="299"/>
      <c r="M238" s="299"/>
    </row>
    <row r="239" spans="1:13" ht="8.25">
      <c r="A239" s="299"/>
      <c r="D239" s="363"/>
      <c r="F239" s="363"/>
      <c r="G239" s="363"/>
      <c r="H239" s="363"/>
      <c r="I239" s="363"/>
      <c r="J239" s="363"/>
      <c r="K239" s="363"/>
      <c r="L239" s="299"/>
      <c r="M239" s="299"/>
    </row>
    <row r="240" spans="1:13" ht="8.25">
      <c r="A240" s="299"/>
      <c r="D240" s="363"/>
      <c r="F240" s="363"/>
      <c r="G240" s="363"/>
      <c r="H240" s="363"/>
      <c r="I240" s="363"/>
      <c r="J240" s="363"/>
      <c r="K240" s="363"/>
      <c r="L240" s="299"/>
      <c r="M240" s="299"/>
    </row>
    <row r="241" spans="1:13" ht="8.25">
      <c r="A241" s="299"/>
      <c r="D241" s="363"/>
      <c r="F241" s="363"/>
      <c r="G241" s="363"/>
      <c r="H241" s="363"/>
      <c r="I241" s="363"/>
      <c r="J241" s="363"/>
      <c r="K241" s="363"/>
      <c r="L241" s="299"/>
      <c r="M241" s="299"/>
    </row>
    <row r="242" spans="1:13" ht="8.25">
      <c r="A242" s="299"/>
      <c r="D242" s="363"/>
      <c r="F242" s="363"/>
      <c r="G242" s="363"/>
      <c r="H242" s="363"/>
      <c r="I242" s="363"/>
      <c r="J242" s="363"/>
      <c r="K242" s="363"/>
      <c r="L242" s="299"/>
      <c r="M242" s="299"/>
    </row>
    <row r="243" spans="1:13" ht="8.25">
      <c r="A243" s="299"/>
      <c r="D243" s="363"/>
      <c r="F243" s="363"/>
      <c r="G243" s="363"/>
      <c r="H243" s="363"/>
      <c r="I243" s="363"/>
      <c r="J243" s="363"/>
      <c r="K243" s="363"/>
      <c r="L243" s="299"/>
      <c r="M243" s="299"/>
    </row>
    <row r="244" spans="1:13" ht="8.25">
      <c r="A244" s="299"/>
      <c r="D244" s="363"/>
      <c r="F244" s="363"/>
      <c r="G244" s="363"/>
      <c r="H244" s="363"/>
      <c r="I244" s="363"/>
      <c r="J244" s="363"/>
      <c r="K244" s="363"/>
      <c r="L244" s="299"/>
      <c r="M244" s="299"/>
    </row>
    <row r="245" spans="1:13" ht="8.25">
      <c r="A245" s="299"/>
      <c r="D245" s="363"/>
      <c r="F245" s="363"/>
      <c r="G245" s="363"/>
      <c r="H245" s="363"/>
      <c r="I245" s="363"/>
      <c r="J245" s="363"/>
      <c r="K245" s="363"/>
      <c r="L245" s="299"/>
      <c r="M245" s="299"/>
    </row>
    <row r="246" spans="1:13" ht="8.25">
      <c r="A246" s="299"/>
      <c r="D246" s="363"/>
      <c r="F246" s="363"/>
      <c r="G246" s="363"/>
      <c r="H246" s="363"/>
      <c r="I246" s="363"/>
      <c r="J246" s="363"/>
      <c r="K246" s="363"/>
      <c r="L246" s="299"/>
      <c r="M246" s="299"/>
    </row>
    <row r="247" spans="1:13" ht="8.25">
      <c r="A247" s="299"/>
      <c r="D247" s="363"/>
      <c r="F247" s="363"/>
      <c r="G247" s="363"/>
      <c r="H247" s="363"/>
      <c r="I247" s="363"/>
      <c r="J247" s="363"/>
      <c r="K247" s="363"/>
      <c r="L247" s="299"/>
      <c r="M247" s="299"/>
    </row>
    <row r="248" spans="1:13" ht="8.25">
      <c r="A248" s="299"/>
      <c r="D248" s="363"/>
      <c r="F248" s="363"/>
      <c r="G248" s="363"/>
      <c r="H248" s="363"/>
      <c r="I248" s="363"/>
      <c r="J248" s="363"/>
      <c r="K248" s="363"/>
      <c r="L248" s="299"/>
      <c r="M248" s="299"/>
    </row>
    <row r="249" spans="1:13" ht="8.25">
      <c r="A249" s="299"/>
      <c r="D249" s="363"/>
      <c r="F249" s="363"/>
      <c r="G249" s="363"/>
      <c r="H249" s="363"/>
      <c r="I249" s="363"/>
      <c r="J249" s="363"/>
      <c r="K249" s="363"/>
      <c r="L249" s="299"/>
      <c r="M249" s="299"/>
    </row>
    <row r="250" spans="1:13" ht="8.25">
      <c r="A250" s="299"/>
      <c r="D250" s="363"/>
      <c r="F250" s="363"/>
      <c r="G250" s="363"/>
      <c r="H250" s="363"/>
      <c r="I250" s="363"/>
      <c r="J250" s="363"/>
      <c r="K250" s="363"/>
      <c r="L250" s="299"/>
      <c r="M250" s="299"/>
    </row>
    <row r="251" spans="1:13" ht="8.25">
      <c r="A251" s="299"/>
      <c r="D251" s="363"/>
      <c r="F251" s="363"/>
      <c r="G251" s="363"/>
      <c r="H251" s="363"/>
      <c r="I251" s="363"/>
      <c r="J251" s="363"/>
      <c r="K251" s="363"/>
      <c r="L251" s="299"/>
      <c r="M251" s="299"/>
    </row>
    <row r="252" spans="1:13" ht="8.25">
      <c r="A252" s="299"/>
      <c r="D252" s="363"/>
      <c r="F252" s="363"/>
      <c r="G252" s="363"/>
      <c r="H252" s="363"/>
      <c r="I252" s="363"/>
      <c r="J252" s="363"/>
      <c r="K252" s="363"/>
      <c r="L252" s="299"/>
      <c r="M252" s="299"/>
    </row>
    <row r="253" spans="1:13" ht="8.25">
      <c r="A253" s="299"/>
      <c r="D253" s="363"/>
      <c r="F253" s="363"/>
      <c r="G253" s="363"/>
      <c r="H253" s="363"/>
      <c r="I253" s="363"/>
      <c r="J253" s="363"/>
      <c r="K253" s="363"/>
      <c r="L253" s="299"/>
      <c r="M253" s="299"/>
    </row>
    <row r="254" spans="1:13" ht="8.25">
      <c r="A254" s="299"/>
      <c r="D254" s="363"/>
      <c r="F254" s="363"/>
      <c r="G254" s="363"/>
      <c r="H254" s="363"/>
      <c r="I254" s="363"/>
      <c r="J254" s="363"/>
      <c r="K254" s="363"/>
      <c r="L254" s="299"/>
      <c r="M254" s="299"/>
    </row>
    <row r="255" spans="1:13" ht="8.25">
      <c r="A255" s="299"/>
      <c r="D255" s="363"/>
      <c r="F255" s="363"/>
      <c r="G255" s="363"/>
      <c r="H255" s="363"/>
      <c r="I255" s="363"/>
      <c r="J255" s="363"/>
      <c r="K255" s="363"/>
      <c r="L255" s="299"/>
      <c r="M255" s="299"/>
    </row>
    <row r="256" spans="1:13" ht="8.25">
      <c r="A256" s="299"/>
      <c r="D256" s="363"/>
      <c r="F256" s="363"/>
      <c r="G256" s="363"/>
      <c r="H256" s="363"/>
      <c r="I256" s="363"/>
      <c r="J256" s="363"/>
      <c r="K256" s="363"/>
      <c r="L256" s="299"/>
      <c r="M256" s="299"/>
    </row>
    <row r="257" spans="1:13" ht="8.25">
      <c r="A257" s="299"/>
      <c r="D257" s="363"/>
      <c r="F257" s="363"/>
      <c r="G257" s="363"/>
      <c r="H257" s="363"/>
      <c r="I257" s="363"/>
      <c r="J257" s="363"/>
      <c r="K257" s="363"/>
      <c r="L257" s="299"/>
      <c r="M257" s="299"/>
    </row>
    <row r="258" spans="1:13" ht="8.25">
      <c r="A258" s="299"/>
      <c r="D258" s="363"/>
      <c r="F258" s="363"/>
      <c r="G258" s="363"/>
      <c r="H258" s="363"/>
      <c r="I258" s="363"/>
      <c r="J258" s="363"/>
      <c r="K258" s="363"/>
      <c r="L258" s="299"/>
      <c r="M258" s="299"/>
    </row>
    <row r="259" spans="1:13" ht="8.25">
      <c r="A259" s="299"/>
      <c r="D259" s="363"/>
      <c r="F259" s="363"/>
      <c r="G259" s="363"/>
      <c r="H259" s="363"/>
      <c r="I259" s="363"/>
      <c r="J259" s="363"/>
      <c r="K259" s="363"/>
      <c r="L259" s="299"/>
      <c r="M259" s="299"/>
    </row>
    <row r="260" spans="1:13" ht="8.25">
      <c r="A260" s="299"/>
      <c r="D260" s="363"/>
      <c r="F260" s="363"/>
      <c r="G260" s="363"/>
      <c r="H260" s="363"/>
      <c r="I260" s="363"/>
      <c r="J260" s="363"/>
      <c r="K260" s="363"/>
      <c r="L260" s="299"/>
      <c r="M260" s="299"/>
    </row>
    <row r="261" spans="1:13" ht="8.25">
      <c r="A261" s="299"/>
      <c r="D261" s="363"/>
      <c r="F261" s="363"/>
      <c r="G261" s="363"/>
      <c r="H261" s="363"/>
      <c r="I261" s="363"/>
      <c r="J261" s="363"/>
      <c r="K261" s="363"/>
      <c r="L261" s="299"/>
      <c r="M261" s="299"/>
    </row>
    <row r="262" spans="1:13" ht="8.25">
      <c r="A262" s="299"/>
      <c r="D262" s="363"/>
      <c r="F262" s="363"/>
      <c r="G262" s="363"/>
      <c r="H262" s="363"/>
      <c r="I262" s="363"/>
      <c r="J262" s="363"/>
      <c r="K262" s="363"/>
      <c r="L262" s="299"/>
      <c r="M262" s="299"/>
    </row>
    <row r="263" spans="1:13" ht="8.25">
      <c r="A263" s="299"/>
      <c r="D263" s="363"/>
      <c r="F263" s="363"/>
      <c r="G263" s="363"/>
      <c r="H263" s="363"/>
      <c r="I263" s="363"/>
      <c r="J263" s="363"/>
      <c r="K263" s="363"/>
      <c r="L263" s="299"/>
      <c r="M263" s="299"/>
    </row>
    <row r="264" spans="1:13" ht="8.25">
      <c r="A264" s="299"/>
      <c r="D264" s="363"/>
      <c r="F264" s="363"/>
      <c r="G264" s="363"/>
      <c r="H264" s="363"/>
      <c r="I264" s="363"/>
      <c r="J264" s="363"/>
      <c r="K264" s="363"/>
      <c r="L264" s="299"/>
      <c r="M264" s="299"/>
    </row>
    <row r="265" spans="1:13" ht="8.25">
      <c r="A265" s="299"/>
      <c r="D265" s="363"/>
      <c r="F265" s="363"/>
      <c r="G265" s="363"/>
      <c r="H265" s="363"/>
      <c r="I265" s="363"/>
      <c r="J265" s="363"/>
      <c r="K265" s="363"/>
      <c r="L265" s="299"/>
      <c r="M265" s="299"/>
    </row>
    <row r="266" spans="1:13" ht="8.25">
      <c r="A266" s="299"/>
      <c r="D266" s="363"/>
      <c r="F266" s="363"/>
      <c r="G266" s="363"/>
      <c r="H266" s="363"/>
      <c r="I266" s="363"/>
      <c r="J266" s="363"/>
      <c r="K266" s="363"/>
      <c r="L266" s="299"/>
      <c r="M266" s="299"/>
    </row>
    <row r="267" spans="1:13" ht="8.25">
      <c r="A267" s="299"/>
      <c r="D267" s="363"/>
      <c r="F267" s="363"/>
      <c r="G267" s="363"/>
      <c r="H267" s="363"/>
      <c r="I267" s="363"/>
      <c r="J267" s="363"/>
      <c r="K267" s="363"/>
      <c r="L267" s="299"/>
      <c r="M267" s="299"/>
    </row>
    <row r="268" spans="1:13" ht="8.25">
      <c r="A268" s="299"/>
      <c r="D268" s="363"/>
      <c r="F268" s="363"/>
      <c r="G268" s="363"/>
      <c r="H268" s="363"/>
      <c r="I268" s="363"/>
      <c r="J268" s="363"/>
      <c r="K268" s="363"/>
      <c r="L268" s="299"/>
      <c r="M268" s="299"/>
    </row>
    <row r="269" spans="1:13" ht="8.25">
      <c r="A269" s="299"/>
      <c r="D269" s="363"/>
      <c r="F269" s="363"/>
      <c r="G269" s="363"/>
      <c r="H269" s="363"/>
      <c r="I269" s="363"/>
      <c r="J269" s="363"/>
      <c r="K269" s="363"/>
      <c r="L269" s="299"/>
      <c r="M269" s="299"/>
    </row>
    <row r="270" spans="1:13" ht="8.25">
      <c r="A270" s="299"/>
      <c r="D270" s="363"/>
      <c r="F270" s="363"/>
      <c r="G270" s="363"/>
      <c r="H270" s="363"/>
      <c r="I270" s="363"/>
      <c r="J270" s="363"/>
      <c r="K270" s="363"/>
      <c r="L270" s="299"/>
      <c r="M270" s="299"/>
    </row>
    <row r="271" spans="1:13" ht="8.25">
      <c r="A271" s="299"/>
      <c r="D271" s="363"/>
      <c r="F271" s="363"/>
      <c r="G271" s="363"/>
      <c r="H271" s="363"/>
      <c r="I271" s="363"/>
      <c r="J271" s="363"/>
      <c r="K271" s="363"/>
      <c r="L271" s="299"/>
      <c r="M271" s="299"/>
    </row>
    <row r="272" spans="1:13" ht="8.25">
      <c r="A272" s="299"/>
      <c r="D272" s="363"/>
      <c r="F272" s="363"/>
      <c r="G272" s="363"/>
      <c r="H272" s="363"/>
      <c r="I272" s="363"/>
      <c r="J272" s="363"/>
      <c r="K272" s="363"/>
      <c r="L272" s="299"/>
      <c r="M272" s="299"/>
    </row>
    <row r="273" spans="1:13" ht="8.25">
      <c r="A273" s="299"/>
      <c r="D273" s="363"/>
      <c r="F273" s="363"/>
      <c r="G273" s="363"/>
      <c r="H273" s="363"/>
      <c r="I273" s="363"/>
      <c r="J273" s="363"/>
      <c r="K273" s="363"/>
      <c r="L273" s="299"/>
      <c r="M273" s="299"/>
    </row>
    <row r="274" spans="1:13" ht="8.25">
      <c r="A274" s="299"/>
      <c r="D274" s="363"/>
      <c r="F274" s="363"/>
      <c r="G274" s="363"/>
      <c r="H274" s="363"/>
      <c r="I274" s="363"/>
      <c r="J274" s="363"/>
      <c r="K274" s="363"/>
      <c r="L274" s="299"/>
      <c r="M274" s="299"/>
    </row>
    <row r="275" spans="1:13" ht="8.25">
      <c r="A275" s="299"/>
      <c r="D275" s="363"/>
      <c r="F275" s="363"/>
      <c r="G275" s="363"/>
      <c r="H275" s="363"/>
      <c r="I275" s="363"/>
      <c r="J275" s="363"/>
      <c r="K275" s="363"/>
      <c r="L275" s="299"/>
      <c r="M275" s="299"/>
    </row>
    <row r="276" spans="1:13" ht="8.25">
      <c r="A276" s="299"/>
      <c r="D276" s="363"/>
      <c r="F276" s="363"/>
      <c r="G276" s="363"/>
      <c r="H276" s="363"/>
      <c r="I276" s="363"/>
      <c r="J276" s="363"/>
      <c r="K276" s="363"/>
      <c r="L276" s="299"/>
      <c r="M276" s="299"/>
    </row>
    <row r="277" spans="1:13" ht="8.25">
      <c r="A277" s="299"/>
      <c r="D277" s="363"/>
      <c r="F277" s="363"/>
      <c r="G277" s="363"/>
      <c r="H277" s="363"/>
      <c r="I277" s="363"/>
      <c r="J277" s="363"/>
      <c r="K277" s="363"/>
      <c r="L277" s="299"/>
      <c r="M277" s="299"/>
    </row>
    <row r="278" spans="1:13" ht="8.25">
      <c r="A278" s="299"/>
      <c r="D278" s="363"/>
      <c r="F278" s="363"/>
      <c r="G278" s="363"/>
      <c r="H278" s="363"/>
      <c r="I278" s="363"/>
      <c r="J278" s="363"/>
      <c r="K278" s="363"/>
      <c r="L278" s="299"/>
      <c r="M278" s="299"/>
    </row>
    <row r="279" spans="1:13" ht="8.25">
      <c r="A279" s="299"/>
      <c r="D279" s="363"/>
      <c r="F279" s="363"/>
      <c r="G279" s="363"/>
      <c r="H279" s="363"/>
      <c r="I279" s="363"/>
      <c r="J279" s="363"/>
      <c r="K279" s="363"/>
      <c r="L279" s="299"/>
      <c r="M279" s="299"/>
    </row>
    <row r="280" spans="1:13" ht="8.25">
      <c r="A280" s="299"/>
      <c r="D280" s="363"/>
      <c r="F280" s="363"/>
      <c r="G280" s="363"/>
      <c r="H280" s="363"/>
      <c r="I280" s="363"/>
      <c r="J280" s="363"/>
      <c r="K280" s="363"/>
      <c r="L280" s="299"/>
      <c r="M280" s="299"/>
    </row>
    <row r="281" spans="1:13" ht="8.25">
      <c r="A281" s="299"/>
      <c r="D281" s="363"/>
      <c r="F281" s="363"/>
      <c r="G281" s="363"/>
      <c r="H281" s="363"/>
      <c r="I281" s="363"/>
      <c r="J281" s="363"/>
      <c r="K281" s="363"/>
      <c r="L281" s="299"/>
      <c r="M281" s="299"/>
    </row>
    <row r="282" spans="1:13" ht="8.25">
      <c r="A282" s="299"/>
      <c r="D282" s="363"/>
      <c r="F282" s="363"/>
      <c r="G282" s="363"/>
      <c r="H282" s="363"/>
      <c r="I282" s="363"/>
      <c r="J282" s="363"/>
      <c r="K282" s="363"/>
      <c r="L282" s="299"/>
      <c r="M282" s="299"/>
    </row>
    <row r="283" spans="1:13" ht="8.25">
      <c r="A283" s="299"/>
      <c r="D283" s="363"/>
      <c r="F283" s="363"/>
      <c r="G283" s="363"/>
      <c r="H283" s="363"/>
      <c r="I283" s="363"/>
      <c r="J283" s="363"/>
      <c r="K283" s="363"/>
      <c r="L283" s="299"/>
      <c r="M283" s="299"/>
    </row>
    <row r="284" spans="1:13" ht="8.25">
      <c r="A284" s="299"/>
      <c r="D284" s="363"/>
      <c r="F284" s="363"/>
      <c r="G284" s="363"/>
      <c r="H284" s="363"/>
      <c r="I284" s="363"/>
      <c r="J284" s="363"/>
      <c r="K284" s="363"/>
      <c r="L284" s="299"/>
      <c r="M284" s="299"/>
    </row>
    <row r="285" spans="1:13" ht="8.25">
      <c r="A285" s="299"/>
      <c r="D285" s="363"/>
      <c r="F285" s="363"/>
      <c r="G285" s="363"/>
      <c r="H285" s="363"/>
      <c r="I285" s="363"/>
      <c r="J285" s="363"/>
      <c r="K285" s="363"/>
      <c r="L285" s="299"/>
      <c r="M285" s="299"/>
    </row>
    <row r="286" spans="1:13" ht="8.25">
      <c r="A286" s="299"/>
      <c r="D286" s="363"/>
      <c r="F286" s="363"/>
      <c r="G286" s="363"/>
      <c r="H286" s="363"/>
      <c r="I286" s="363"/>
      <c r="J286" s="363"/>
      <c r="K286" s="363"/>
      <c r="L286" s="299"/>
      <c r="M286" s="299"/>
    </row>
    <row r="287" spans="1:13" ht="8.25">
      <c r="A287" s="299"/>
      <c r="D287" s="363"/>
      <c r="F287" s="363"/>
      <c r="G287" s="363"/>
      <c r="H287" s="363"/>
      <c r="I287" s="363"/>
      <c r="J287" s="363"/>
      <c r="K287" s="363"/>
      <c r="L287" s="299"/>
      <c r="M287" s="299"/>
    </row>
    <row r="288" spans="1:13" ht="8.25">
      <c r="A288" s="299"/>
      <c r="D288" s="363"/>
      <c r="F288" s="363"/>
      <c r="G288" s="363"/>
      <c r="H288" s="363"/>
      <c r="I288" s="363"/>
      <c r="J288" s="363"/>
      <c r="K288" s="363"/>
      <c r="L288" s="299"/>
      <c r="M288" s="299"/>
    </row>
    <row r="289" spans="1:13" ht="8.25">
      <c r="A289" s="299"/>
      <c r="D289" s="363"/>
      <c r="F289" s="363"/>
      <c r="G289" s="363"/>
      <c r="H289" s="363"/>
      <c r="I289" s="363"/>
      <c r="J289" s="363"/>
      <c r="K289" s="363"/>
      <c r="L289" s="299"/>
      <c r="M289" s="299"/>
    </row>
    <row r="290" spans="1:13" ht="8.25">
      <c r="A290" s="299"/>
      <c r="D290" s="363"/>
      <c r="F290" s="363"/>
      <c r="G290" s="363"/>
      <c r="H290" s="363"/>
      <c r="I290" s="363"/>
      <c r="J290" s="363"/>
      <c r="K290" s="363"/>
      <c r="L290" s="299"/>
      <c r="M290" s="299"/>
    </row>
    <row r="291" spans="1:13" ht="8.25">
      <c r="A291" s="299"/>
      <c r="D291" s="363"/>
      <c r="F291" s="363"/>
      <c r="G291" s="363"/>
      <c r="H291" s="363"/>
      <c r="I291" s="363"/>
      <c r="J291" s="363"/>
      <c r="K291" s="363"/>
      <c r="L291" s="299"/>
      <c r="M291" s="299"/>
    </row>
    <row r="292" spans="1:13" ht="8.25">
      <c r="A292" s="299"/>
      <c r="D292" s="363"/>
      <c r="F292" s="363"/>
      <c r="G292" s="363"/>
      <c r="H292" s="363"/>
      <c r="I292" s="363"/>
      <c r="J292" s="363"/>
      <c r="K292" s="363"/>
      <c r="L292" s="299"/>
      <c r="M292" s="299"/>
    </row>
    <row r="293" spans="1:13" ht="8.25">
      <c r="A293" s="299"/>
      <c r="D293" s="363"/>
      <c r="F293" s="363"/>
      <c r="G293" s="363"/>
      <c r="H293" s="363"/>
      <c r="I293" s="363"/>
      <c r="J293" s="363"/>
      <c r="K293" s="363"/>
      <c r="L293" s="299"/>
      <c r="M293" s="299"/>
    </row>
    <row r="294" spans="1:13" ht="8.25">
      <c r="A294" s="299"/>
      <c r="D294" s="363"/>
      <c r="F294" s="363"/>
      <c r="G294" s="363"/>
      <c r="H294" s="363"/>
      <c r="I294" s="363"/>
      <c r="J294" s="363"/>
      <c r="K294" s="363"/>
      <c r="L294" s="299"/>
      <c r="M294" s="299"/>
    </row>
    <row r="295" spans="1:13" ht="8.25">
      <c r="A295" s="299"/>
      <c r="D295" s="363"/>
      <c r="F295" s="363"/>
      <c r="G295" s="363"/>
      <c r="H295" s="363"/>
      <c r="I295" s="363"/>
      <c r="J295" s="363"/>
      <c r="K295" s="363"/>
      <c r="L295" s="299"/>
      <c r="M295" s="299"/>
    </row>
    <row r="296" spans="1:13" ht="8.25">
      <c r="A296" s="299"/>
      <c r="D296" s="363"/>
      <c r="F296" s="363"/>
      <c r="G296" s="363"/>
      <c r="H296" s="363"/>
      <c r="I296" s="363"/>
      <c r="J296" s="363"/>
      <c r="K296" s="363"/>
      <c r="L296" s="299"/>
      <c r="M296" s="299"/>
    </row>
    <row r="297" spans="1:13" ht="8.25">
      <c r="A297" s="299"/>
      <c r="D297" s="363"/>
      <c r="F297" s="363"/>
      <c r="G297" s="363"/>
      <c r="H297" s="363"/>
      <c r="I297" s="363"/>
      <c r="J297" s="363"/>
      <c r="K297" s="363"/>
      <c r="L297" s="299"/>
      <c r="M297" s="299"/>
    </row>
    <row r="298" spans="1:13" ht="8.25">
      <c r="A298" s="299"/>
      <c r="D298" s="363"/>
      <c r="F298" s="363"/>
      <c r="G298" s="363"/>
      <c r="H298" s="363"/>
      <c r="I298" s="363"/>
      <c r="J298" s="363"/>
      <c r="K298" s="363"/>
      <c r="L298" s="299"/>
      <c r="M298" s="299"/>
    </row>
    <row r="299" spans="1:13" ht="8.25">
      <c r="A299" s="299"/>
      <c r="D299" s="363"/>
      <c r="F299" s="363"/>
      <c r="G299" s="363"/>
      <c r="H299" s="363"/>
      <c r="I299" s="363"/>
      <c r="J299" s="363"/>
      <c r="K299" s="363"/>
      <c r="L299" s="299"/>
      <c r="M299" s="299"/>
    </row>
    <row r="300" spans="1:13" ht="8.25">
      <c r="A300" s="299"/>
      <c r="D300" s="363"/>
      <c r="F300" s="363"/>
      <c r="G300" s="363"/>
      <c r="H300" s="363"/>
      <c r="I300" s="363"/>
      <c r="J300" s="363"/>
      <c r="K300" s="363"/>
      <c r="L300" s="299"/>
      <c r="M300" s="299"/>
    </row>
    <row r="301" spans="1:13" ht="8.25">
      <c r="A301" s="299"/>
      <c r="D301" s="363"/>
      <c r="F301" s="363"/>
      <c r="G301" s="363"/>
      <c r="H301" s="363"/>
      <c r="I301" s="363"/>
      <c r="J301" s="363"/>
      <c r="K301" s="363"/>
      <c r="L301" s="299"/>
      <c r="M301" s="299"/>
    </row>
    <row r="302" spans="1:13" ht="8.25">
      <c r="A302" s="299"/>
      <c r="D302" s="363"/>
      <c r="F302" s="363"/>
      <c r="G302" s="363"/>
      <c r="H302" s="363"/>
      <c r="I302" s="363"/>
      <c r="J302" s="363"/>
      <c r="K302" s="363"/>
      <c r="L302" s="299"/>
      <c r="M302" s="299"/>
    </row>
    <row r="303" spans="1:13" ht="8.25">
      <c r="A303" s="299"/>
      <c r="D303" s="363"/>
      <c r="F303" s="363"/>
      <c r="G303" s="363"/>
      <c r="H303" s="363"/>
      <c r="I303" s="363"/>
      <c r="J303" s="363"/>
      <c r="K303" s="363"/>
      <c r="L303" s="299"/>
      <c r="M303" s="299"/>
    </row>
    <row r="304" spans="1:13" ht="8.25">
      <c r="A304" s="299"/>
      <c r="D304" s="363"/>
      <c r="F304" s="363"/>
      <c r="G304" s="363"/>
      <c r="H304" s="363"/>
      <c r="I304" s="363"/>
      <c r="J304" s="363"/>
      <c r="K304" s="363"/>
      <c r="L304" s="299"/>
      <c r="M304" s="299"/>
    </row>
    <row r="305" spans="1:13" ht="8.25">
      <c r="A305" s="299"/>
      <c r="D305" s="363"/>
      <c r="F305" s="363"/>
      <c r="G305" s="363"/>
      <c r="H305" s="363"/>
      <c r="I305" s="363"/>
      <c r="J305" s="363"/>
      <c r="K305" s="363"/>
      <c r="L305" s="299"/>
      <c r="M305" s="299"/>
    </row>
    <row r="306" spans="1:13" ht="8.25">
      <c r="A306" s="299"/>
      <c r="D306" s="363"/>
      <c r="F306" s="363"/>
      <c r="G306" s="363"/>
      <c r="H306" s="363"/>
      <c r="I306" s="363"/>
      <c r="J306" s="363"/>
      <c r="K306" s="363"/>
      <c r="L306" s="299"/>
      <c r="M306" s="299"/>
    </row>
    <row r="307" spans="1:13" ht="8.25">
      <c r="A307" s="299"/>
      <c r="D307" s="363"/>
      <c r="F307" s="363"/>
      <c r="G307" s="363"/>
      <c r="H307" s="363"/>
      <c r="I307" s="363"/>
      <c r="J307" s="363"/>
      <c r="K307" s="363"/>
      <c r="L307" s="299"/>
      <c r="M307" s="299"/>
    </row>
    <row r="308" spans="1:13" ht="8.25">
      <c r="A308" s="299"/>
      <c r="D308" s="363"/>
      <c r="F308" s="363"/>
      <c r="G308" s="363"/>
      <c r="H308" s="363"/>
      <c r="I308" s="363"/>
      <c r="J308" s="363"/>
      <c r="K308" s="363"/>
      <c r="L308" s="299"/>
      <c r="M308" s="299"/>
    </row>
    <row r="309" spans="1:13" ht="8.25">
      <c r="A309" s="299"/>
      <c r="D309" s="363"/>
      <c r="F309" s="363"/>
      <c r="G309" s="363"/>
      <c r="H309" s="363"/>
      <c r="I309" s="363"/>
      <c r="J309" s="363"/>
      <c r="K309" s="363"/>
      <c r="L309" s="299"/>
      <c r="M309" s="299"/>
    </row>
    <row r="310" spans="1:13" ht="8.25">
      <c r="A310" s="299"/>
      <c r="D310" s="363"/>
      <c r="F310" s="363"/>
      <c r="G310" s="363"/>
      <c r="H310" s="363"/>
      <c r="I310" s="363"/>
      <c r="J310" s="363"/>
      <c r="K310" s="363"/>
      <c r="L310" s="299"/>
      <c r="M310" s="299"/>
    </row>
    <row r="311" spans="1:13" ht="8.25">
      <c r="A311" s="299"/>
      <c r="D311" s="363"/>
      <c r="F311" s="363"/>
      <c r="G311" s="363"/>
      <c r="H311" s="363"/>
      <c r="I311" s="363"/>
      <c r="J311" s="363"/>
      <c r="K311" s="363"/>
      <c r="L311" s="299"/>
      <c r="M311" s="299"/>
    </row>
    <row r="312" spans="1:13" ht="8.25">
      <c r="A312" s="299"/>
      <c r="D312" s="363"/>
      <c r="F312" s="363"/>
      <c r="G312" s="363"/>
      <c r="H312" s="363"/>
      <c r="I312" s="363"/>
      <c r="J312" s="363"/>
      <c r="K312" s="363"/>
      <c r="L312" s="299"/>
      <c r="M312" s="299"/>
    </row>
    <row r="313" spans="1:13" ht="8.25">
      <c r="A313" s="299"/>
      <c r="D313" s="363"/>
      <c r="F313" s="363"/>
      <c r="G313" s="363"/>
      <c r="H313" s="363"/>
      <c r="I313" s="363"/>
      <c r="J313" s="363"/>
      <c r="K313" s="363"/>
      <c r="L313" s="299"/>
      <c r="M313" s="299"/>
    </row>
    <row r="314" spans="1:13" ht="8.25">
      <c r="A314" s="299"/>
      <c r="D314" s="363"/>
      <c r="F314" s="363"/>
      <c r="G314" s="363"/>
      <c r="H314" s="363"/>
      <c r="I314" s="363"/>
      <c r="J314" s="363"/>
      <c r="K314" s="363"/>
      <c r="L314" s="299"/>
      <c r="M314" s="299"/>
    </row>
    <row r="315" spans="1:13" ht="8.25">
      <c r="A315" s="299"/>
      <c r="D315" s="363"/>
      <c r="F315" s="363"/>
      <c r="G315" s="363"/>
      <c r="H315" s="363"/>
      <c r="I315" s="363"/>
      <c r="J315" s="363"/>
      <c r="K315" s="363"/>
      <c r="L315" s="299"/>
      <c r="M315" s="299"/>
    </row>
    <row r="316" spans="1:13" ht="8.25">
      <c r="A316" s="299"/>
      <c r="D316" s="363"/>
      <c r="F316" s="363"/>
      <c r="G316" s="363"/>
      <c r="H316" s="363"/>
      <c r="I316" s="363"/>
      <c r="J316" s="363"/>
      <c r="K316" s="363"/>
      <c r="L316" s="299"/>
      <c r="M316" s="299"/>
    </row>
    <row r="317" spans="1:13" ht="8.25">
      <c r="A317" s="299"/>
      <c r="D317" s="363"/>
      <c r="F317" s="363"/>
      <c r="G317" s="363"/>
      <c r="H317" s="363"/>
      <c r="I317" s="363"/>
      <c r="J317" s="363"/>
      <c r="K317" s="363"/>
      <c r="L317" s="299"/>
      <c r="M317" s="299"/>
    </row>
    <row r="318" spans="1:13" ht="8.25">
      <c r="A318" s="299"/>
      <c r="D318" s="363"/>
      <c r="F318" s="363"/>
      <c r="G318" s="363"/>
      <c r="H318" s="363"/>
      <c r="I318" s="363"/>
      <c r="J318" s="363"/>
      <c r="K318" s="363"/>
      <c r="L318" s="299"/>
      <c r="M318" s="299"/>
    </row>
    <row r="319" spans="1:13" ht="8.25">
      <c r="A319" s="299"/>
      <c r="D319" s="363"/>
      <c r="F319" s="363"/>
      <c r="G319" s="363"/>
      <c r="H319" s="363"/>
      <c r="I319" s="363"/>
      <c r="J319" s="363"/>
      <c r="K319" s="363"/>
      <c r="L319" s="299"/>
      <c r="M319" s="299"/>
    </row>
    <row r="320" spans="1:13" ht="8.25">
      <c r="A320" s="299"/>
      <c r="D320" s="363"/>
      <c r="F320" s="363"/>
      <c r="G320" s="363"/>
      <c r="H320" s="363"/>
      <c r="I320" s="363"/>
      <c r="J320" s="363"/>
      <c r="K320" s="363"/>
      <c r="L320" s="299"/>
      <c r="M320" s="299"/>
    </row>
    <row r="321" spans="1:13" ht="8.25">
      <c r="A321" s="299"/>
      <c r="D321" s="363"/>
      <c r="F321" s="363"/>
      <c r="G321" s="363"/>
      <c r="H321" s="363"/>
      <c r="I321" s="363"/>
      <c r="J321" s="363"/>
      <c r="K321" s="363"/>
      <c r="L321" s="299"/>
      <c r="M321" s="299"/>
    </row>
    <row r="322" spans="1:13" ht="8.25">
      <c r="A322" s="299"/>
      <c r="D322" s="363"/>
      <c r="F322" s="363"/>
      <c r="G322" s="363"/>
      <c r="H322" s="363"/>
      <c r="I322" s="363"/>
      <c r="J322" s="363"/>
      <c r="K322" s="363"/>
      <c r="L322" s="299"/>
      <c r="M322" s="299"/>
    </row>
    <row r="323" spans="1:13" ht="8.25">
      <c r="A323" s="299"/>
      <c r="D323" s="363"/>
      <c r="F323" s="363"/>
      <c r="G323" s="363"/>
      <c r="H323" s="363"/>
      <c r="I323" s="363"/>
      <c r="J323" s="363"/>
      <c r="K323" s="363"/>
      <c r="L323" s="299"/>
      <c r="M323" s="299"/>
    </row>
    <row r="324" spans="1:13" ht="8.25">
      <c r="A324" s="299"/>
      <c r="D324" s="363"/>
      <c r="F324" s="363"/>
      <c r="G324" s="363"/>
      <c r="H324" s="363"/>
      <c r="I324" s="363"/>
      <c r="J324" s="363"/>
      <c r="K324" s="363"/>
      <c r="L324" s="299"/>
      <c r="M324" s="299"/>
    </row>
    <row r="325" spans="1:13" ht="8.25">
      <c r="A325" s="299"/>
      <c r="D325" s="363"/>
      <c r="F325" s="363"/>
      <c r="G325" s="363"/>
      <c r="H325" s="363"/>
      <c r="I325" s="363"/>
      <c r="J325" s="363"/>
      <c r="K325" s="363"/>
      <c r="L325" s="299"/>
      <c r="M325" s="299"/>
    </row>
    <row r="326" spans="1:13" ht="8.25">
      <c r="A326" s="299"/>
      <c r="D326" s="363"/>
      <c r="F326" s="363"/>
      <c r="G326" s="363"/>
      <c r="H326" s="363"/>
      <c r="I326" s="363"/>
      <c r="J326" s="363"/>
      <c r="K326" s="363"/>
      <c r="L326" s="299"/>
      <c r="M326" s="299"/>
    </row>
    <row r="327" spans="1:13" ht="8.25">
      <c r="A327" s="299"/>
      <c r="D327" s="363"/>
      <c r="F327" s="363"/>
      <c r="G327" s="363"/>
      <c r="H327" s="363"/>
      <c r="I327" s="363"/>
      <c r="J327" s="363"/>
      <c r="K327" s="363"/>
      <c r="L327" s="299"/>
      <c r="M327" s="299"/>
    </row>
    <row r="328" spans="1:13" ht="8.25">
      <c r="A328" s="299"/>
      <c r="D328" s="363"/>
      <c r="F328" s="363"/>
      <c r="G328" s="363"/>
      <c r="H328" s="363"/>
      <c r="I328" s="363"/>
      <c r="J328" s="363"/>
      <c r="K328" s="363"/>
      <c r="L328" s="299"/>
      <c r="M328" s="299"/>
    </row>
    <row r="329" spans="1:13" ht="8.25">
      <c r="A329" s="299"/>
      <c r="D329" s="363"/>
      <c r="F329" s="363"/>
      <c r="G329" s="363"/>
      <c r="H329" s="363"/>
      <c r="I329" s="363"/>
      <c r="J329" s="363"/>
      <c r="K329" s="363"/>
      <c r="L329" s="299"/>
      <c r="M329" s="299"/>
    </row>
    <row r="330" spans="1:13" ht="8.25">
      <c r="A330" s="299"/>
      <c r="D330" s="363"/>
      <c r="F330" s="363"/>
      <c r="G330" s="363"/>
      <c r="H330" s="363"/>
      <c r="I330" s="363"/>
      <c r="J330" s="363"/>
      <c r="K330" s="363"/>
      <c r="L330" s="299"/>
      <c r="M330" s="299"/>
    </row>
    <row r="331" spans="1:13" ht="8.25">
      <c r="A331" s="299"/>
      <c r="D331" s="363"/>
      <c r="F331" s="363"/>
      <c r="G331" s="363"/>
      <c r="H331" s="363"/>
      <c r="I331" s="363"/>
      <c r="J331" s="363"/>
      <c r="K331" s="363"/>
      <c r="L331" s="299"/>
      <c r="M331" s="299"/>
    </row>
    <row r="332" spans="1:13" ht="8.25">
      <c r="A332" s="299"/>
      <c r="D332" s="363"/>
      <c r="F332" s="363"/>
      <c r="G332" s="363"/>
      <c r="H332" s="363"/>
      <c r="I332" s="363"/>
      <c r="J332" s="363"/>
      <c r="K332" s="363"/>
      <c r="L332" s="299"/>
      <c r="M332" s="299"/>
    </row>
    <row r="333" spans="1:13" ht="8.25">
      <c r="A333" s="299"/>
      <c r="D333" s="363"/>
      <c r="F333" s="363"/>
      <c r="G333" s="363"/>
      <c r="H333" s="363"/>
      <c r="I333" s="363"/>
      <c r="J333" s="363"/>
      <c r="K333" s="363"/>
      <c r="L333" s="299"/>
      <c r="M333" s="299"/>
    </row>
    <row r="334" spans="1:13" ht="8.25">
      <c r="A334" s="299"/>
      <c r="D334" s="363"/>
      <c r="F334" s="363"/>
      <c r="G334" s="363"/>
      <c r="H334" s="363"/>
      <c r="I334" s="363"/>
      <c r="J334" s="363"/>
      <c r="K334" s="363"/>
      <c r="L334" s="299"/>
      <c r="M334" s="299"/>
    </row>
    <row r="335" spans="1:13" ht="8.25">
      <c r="A335" s="299"/>
      <c r="D335" s="363"/>
      <c r="F335" s="363"/>
      <c r="G335" s="363"/>
      <c r="H335" s="363"/>
      <c r="I335" s="363"/>
      <c r="J335" s="363"/>
      <c r="K335" s="363"/>
      <c r="L335" s="299"/>
      <c r="M335" s="299"/>
    </row>
    <row r="336" spans="1:13" ht="8.25">
      <c r="A336" s="299"/>
      <c r="D336" s="363"/>
      <c r="F336" s="363"/>
      <c r="G336" s="363"/>
      <c r="H336" s="363"/>
      <c r="I336" s="363"/>
      <c r="J336" s="363"/>
      <c r="K336" s="363"/>
      <c r="L336" s="299"/>
      <c r="M336" s="299"/>
    </row>
    <row r="337" spans="1:13" ht="8.25">
      <c r="A337" s="299"/>
      <c r="D337" s="363"/>
      <c r="F337" s="363"/>
      <c r="G337" s="363"/>
      <c r="H337" s="363"/>
      <c r="I337" s="363"/>
      <c r="J337" s="363"/>
      <c r="K337" s="363"/>
      <c r="L337" s="299"/>
      <c r="M337" s="299"/>
    </row>
    <row r="338" spans="1:13" ht="8.25">
      <c r="A338" s="299"/>
      <c r="D338" s="363"/>
      <c r="F338" s="363"/>
      <c r="G338" s="363"/>
      <c r="H338" s="363"/>
      <c r="I338" s="363"/>
      <c r="J338" s="363"/>
      <c r="K338" s="363"/>
      <c r="L338" s="299"/>
      <c r="M338" s="299"/>
    </row>
    <row r="339" spans="1:13" ht="8.25">
      <c r="A339" s="299"/>
      <c r="D339" s="363"/>
      <c r="F339" s="363"/>
      <c r="G339" s="363"/>
      <c r="H339" s="363"/>
      <c r="I339" s="363"/>
      <c r="J339" s="363"/>
      <c r="K339" s="363"/>
      <c r="L339" s="299"/>
      <c r="M339" s="299"/>
    </row>
    <row r="340" spans="1:13" ht="8.25">
      <c r="A340" s="299"/>
      <c r="D340" s="363"/>
      <c r="F340" s="363"/>
      <c r="G340" s="363"/>
      <c r="H340" s="363"/>
      <c r="I340" s="363"/>
      <c r="J340" s="363"/>
      <c r="K340" s="363"/>
      <c r="L340" s="299"/>
      <c r="M340" s="299"/>
    </row>
    <row r="341" spans="1:13" ht="8.25">
      <c r="A341" s="299"/>
      <c r="D341" s="363"/>
      <c r="F341" s="363"/>
      <c r="G341" s="363"/>
      <c r="H341" s="363"/>
      <c r="I341" s="363"/>
      <c r="J341" s="363"/>
      <c r="K341" s="363"/>
      <c r="L341" s="299"/>
      <c r="M341" s="299"/>
    </row>
    <row r="342" spans="1:13" ht="8.25">
      <c r="A342" s="299"/>
      <c r="D342" s="363"/>
      <c r="F342" s="363"/>
      <c r="G342" s="363"/>
      <c r="H342" s="363"/>
      <c r="I342" s="363"/>
      <c r="J342" s="363"/>
      <c r="K342" s="363"/>
      <c r="L342" s="299"/>
      <c r="M342" s="299"/>
    </row>
    <row r="343" spans="1:13" ht="8.25">
      <c r="A343" s="299"/>
      <c r="D343" s="363"/>
      <c r="F343" s="363"/>
      <c r="G343" s="363"/>
      <c r="H343" s="363"/>
      <c r="I343" s="363"/>
      <c r="J343" s="363"/>
      <c r="K343" s="363"/>
      <c r="L343" s="299"/>
      <c r="M343" s="299"/>
    </row>
    <row r="344" spans="1:13" ht="8.25">
      <c r="A344" s="299"/>
      <c r="D344" s="363"/>
      <c r="F344" s="363"/>
      <c r="G344" s="363"/>
      <c r="H344" s="363"/>
      <c r="I344" s="363"/>
      <c r="J344" s="363"/>
      <c r="K344" s="363"/>
      <c r="L344" s="299"/>
      <c r="M344" s="299"/>
    </row>
    <row r="345" spans="1:13" ht="8.25">
      <c r="A345" s="299"/>
      <c r="D345" s="363"/>
      <c r="F345" s="363"/>
      <c r="G345" s="363"/>
      <c r="H345" s="363"/>
      <c r="I345" s="363"/>
      <c r="J345" s="363"/>
      <c r="K345" s="363"/>
      <c r="L345" s="299"/>
      <c r="M345" s="299"/>
    </row>
    <row r="346" spans="1:13" ht="8.25">
      <c r="A346" s="299"/>
      <c r="D346" s="363"/>
      <c r="F346" s="363"/>
      <c r="G346" s="363"/>
      <c r="H346" s="363"/>
      <c r="I346" s="363"/>
      <c r="J346" s="363"/>
      <c r="K346" s="363"/>
      <c r="L346" s="299"/>
      <c r="M346" s="299"/>
    </row>
    <row r="347" spans="1:13" ht="8.25">
      <c r="A347" s="299"/>
      <c r="D347" s="363"/>
      <c r="F347" s="363"/>
      <c r="G347" s="363"/>
      <c r="H347" s="363"/>
      <c r="I347" s="363"/>
      <c r="J347" s="363"/>
      <c r="K347" s="363"/>
      <c r="L347" s="299"/>
      <c r="M347" s="299"/>
    </row>
    <row r="348" spans="1:13" ht="8.25">
      <c r="A348" s="299"/>
      <c r="D348" s="363"/>
      <c r="F348" s="363"/>
      <c r="G348" s="363"/>
      <c r="H348" s="363"/>
      <c r="I348" s="363"/>
      <c r="J348" s="363"/>
      <c r="K348" s="363"/>
      <c r="L348" s="299"/>
      <c r="M348" s="299"/>
    </row>
    <row r="349" spans="1:13" ht="8.25">
      <c r="A349" s="299"/>
      <c r="D349" s="363"/>
      <c r="F349" s="363"/>
      <c r="G349" s="363"/>
      <c r="H349" s="363"/>
      <c r="I349" s="363"/>
      <c r="J349" s="363"/>
      <c r="K349" s="363"/>
      <c r="L349" s="299"/>
      <c r="M349" s="299"/>
    </row>
    <row r="350" spans="1:13" ht="8.25">
      <c r="A350" s="299"/>
      <c r="D350" s="363"/>
      <c r="F350" s="363"/>
      <c r="G350" s="363"/>
      <c r="H350" s="363"/>
      <c r="I350" s="363"/>
      <c r="J350" s="363"/>
      <c r="K350" s="363"/>
      <c r="L350" s="299"/>
      <c r="M350" s="299"/>
    </row>
    <row r="351" spans="1:13" ht="8.25">
      <c r="A351" s="299"/>
      <c r="D351" s="363"/>
      <c r="F351" s="363"/>
      <c r="G351" s="363"/>
      <c r="H351" s="363"/>
      <c r="I351" s="363"/>
      <c r="J351" s="363"/>
      <c r="K351" s="363"/>
      <c r="L351" s="299"/>
      <c r="M351" s="299"/>
    </row>
    <row r="352" spans="1:13" ht="8.25">
      <c r="A352" s="299"/>
      <c r="D352" s="363"/>
      <c r="F352" s="363"/>
      <c r="G352" s="363"/>
      <c r="H352" s="363"/>
      <c r="I352" s="363"/>
      <c r="J352" s="363"/>
      <c r="K352" s="363"/>
      <c r="L352" s="299"/>
      <c r="M352" s="299"/>
    </row>
    <row r="353" spans="1:13" ht="8.25">
      <c r="A353" s="299"/>
      <c r="D353" s="363"/>
      <c r="F353" s="363"/>
      <c r="G353" s="363"/>
      <c r="H353" s="363"/>
      <c r="I353" s="363"/>
      <c r="J353" s="363"/>
      <c r="K353" s="363"/>
      <c r="L353" s="299"/>
      <c r="M353" s="299"/>
    </row>
    <row r="354" spans="1:13" ht="8.25">
      <c r="A354" s="299"/>
      <c r="D354" s="363"/>
      <c r="F354" s="363"/>
      <c r="G354" s="363"/>
      <c r="H354" s="363"/>
      <c r="I354" s="363"/>
      <c r="J354" s="363"/>
      <c r="K354" s="363"/>
      <c r="L354" s="299"/>
      <c r="M354" s="299"/>
    </row>
    <row r="355" spans="1:13" ht="8.25">
      <c r="A355" s="299"/>
      <c r="D355" s="363"/>
      <c r="F355" s="363"/>
      <c r="G355" s="363"/>
      <c r="H355" s="363"/>
      <c r="I355" s="363"/>
      <c r="J355" s="363"/>
      <c r="K355" s="363"/>
      <c r="L355" s="299"/>
      <c r="M355" s="299"/>
    </row>
    <row r="356" spans="1:13" ht="8.25">
      <c r="A356" s="299"/>
      <c r="D356" s="363"/>
      <c r="F356" s="363"/>
      <c r="G356" s="363"/>
      <c r="H356" s="363"/>
      <c r="I356" s="363"/>
      <c r="J356" s="363"/>
      <c r="K356" s="363"/>
      <c r="L356" s="299"/>
      <c r="M356" s="299"/>
    </row>
  </sheetData>
  <sheetProtection/>
  <mergeCells count="8">
    <mergeCell ref="O2:O3"/>
    <mergeCell ref="P2:P3"/>
    <mergeCell ref="A2:A3"/>
    <mergeCell ref="B2:B3"/>
    <mergeCell ref="C2:C3"/>
    <mergeCell ref="E2:E3"/>
    <mergeCell ref="L2:L3"/>
    <mergeCell ref="N2:N3"/>
  </mergeCells>
  <printOptions/>
  <pageMargins left="0.5118110236220472" right="0.5118110236220472" top="0.7874015748031497" bottom="0.19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Cisti</dc:creator>
  <cp:keywords/>
  <dc:description/>
  <cp:lastModifiedBy>Marcio Veronez</cp:lastModifiedBy>
  <cp:lastPrinted>2011-10-14T16:44:45Z</cp:lastPrinted>
  <dcterms:created xsi:type="dcterms:W3CDTF">2006-03-12T21:52:28Z</dcterms:created>
  <dcterms:modified xsi:type="dcterms:W3CDTF">2011-10-17T19:45:56Z</dcterms:modified>
  <cp:category/>
  <cp:version/>
  <cp:contentType/>
  <cp:contentStatus/>
</cp:coreProperties>
</file>