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05" windowHeight="4440" tabRatio="599" activeTab="0"/>
  </bookViews>
  <sheets>
    <sheet name="4BIMESTRE" sheetId="1" r:id="rId1"/>
    <sheet name="POR RUBRICA" sheetId="2" r:id="rId2"/>
  </sheets>
  <externalReferences>
    <externalReference r:id="rId5"/>
  </externalReferences>
  <definedNames>
    <definedName name="_xlnm.Print_Area" localSheetId="1">'POR RUBRICA'!#REF!</definedName>
  </definedNames>
  <calcPr fullCalcOnLoad="1"/>
</workbook>
</file>

<file path=xl/sharedStrings.xml><?xml version="1.0" encoding="utf-8"?>
<sst xmlns="http://schemas.openxmlformats.org/spreadsheetml/2006/main" count="171" uniqueCount="168">
  <si>
    <t>TOTAL OUTRAS DESPESAS PAGAS NO MÊS</t>
  </si>
  <si>
    <t>DIARIAS</t>
  </si>
  <si>
    <t>RESSARCIMENTO DE ALIM. E POUSADA</t>
  </si>
  <si>
    <t>AJUDA DE CUSTO PARA VIAGEM</t>
  </si>
  <si>
    <t>AJUDA DE CUSTO POR REMOÇÃO</t>
  </si>
  <si>
    <t>AUXILIO FINANCEIRO A ESTUDANTES</t>
  </si>
  <si>
    <t>BOLSAS AUXILIO A PROFESSORES  ESTUD.</t>
  </si>
  <si>
    <t>ANIMAIS PARA PESQUISA E ABATE</t>
  </si>
  <si>
    <t>MATERIAL DE EXPEDIENTE</t>
  </si>
  <si>
    <t>MATERIAL DE LIMPEZA E CONSERVAÇÃO</t>
  </si>
  <si>
    <t>COMBUSTIVEIS</t>
  </si>
  <si>
    <t>MATERIAL DE MANUTENÇÃO DE VEICULOS</t>
  </si>
  <si>
    <t>MATERIAL VETERINÁRIO</t>
  </si>
  <si>
    <t>GENEROS DE ALIMENTAÇÃO</t>
  </si>
  <si>
    <t>MATERIAL DE LABORATÓRIO</t>
  </si>
  <si>
    <t>SEMENTES, MUDAS, PLANTAS E INSUMOS</t>
  </si>
  <si>
    <t>MATERIAL DE CAMA, MESA E BANHO</t>
  </si>
  <si>
    <t xml:space="preserve">MATERIAL DE EMBALAGEM </t>
  </si>
  <si>
    <t>MATERIAL ESPORTIVO</t>
  </si>
  <si>
    <t>MAT. P/ UTILIZAÇÃO GRAFICA</t>
  </si>
  <si>
    <t>MATERIAL ELETRICO ELETRONICO</t>
  </si>
  <si>
    <t>MATERIAL PARA COMUNICAÇÃO</t>
  </si>
  <si>
    <t>MATERIAL PARA USO EM OFICINA</t>
  </si>
  <si>
    <t>MATERIAL PARA AUDIO/VIDEO E FOTO</t>
  </si>
  <si>
    <t>MATERIAL ODONTOLOGICA</t>
  </si>
  <si>
    <t>MATERIAL HOSPITALAR E AMBULATORIAL</t>
  </si>
  <si>
    <t>MATERIAL PARA PINTURA EM GERAL</t>
  </si>
  <si>
    <t>MATERIAL DE COPA E COZINHA</t>
  </si>
  <si>
    <t>ARTIGOS DE HIGIENE PESSOAL</t>
  </si>
  <si>
    <t>MATERIAL DE MANUTENÇÃO DE BENS MÓVEIS</t>
  </si>
  <si>
    <t>BANDEIRAS, FLAMULAS E INSIGNIAS</t>
  </si>
  <si>
    <t>VESTUÁRIOS TECIDOS E AVIAMENTOS</t>
  </si>
  <si>
    <t>MATERIAL PARA FESTIVIDADES E HOMENAGENS</t>
  </si>
  <si>
    <t>MATERIAL DE INFORMÁTICA</t>
  </si>
  <si>
    <t>LUBRIFICANTES E ASSEMELHADOS</t>
  </si>
  <si>
    <t>ADIANT. MATERIAL DE CONSUMO</t>
  </si>
  <si>
    <t>OUTROS MATERIAIS</t>
  </si>
  <si>
    <t>PASSAGENS TERRESTRES</t>
  </si>
  <si>
    <t>PASSAGENS AÉREAS</t>
  </si>
  <si>
    <t>ADIANTAMENTO PARA PASSAGENS E LOCOM.</t>
  </si>
  <si>
    <t>OUTRAS DESPESAS DE LOCOMOÇÃO</t>
  </si>
  <si>
    <t>SERV. TECNICOS PROFISSIONAIS</t>
  </si>
  <si>
    <t>BOLSAS DE INICIAÇÃO AO TRABALHO</t>
  </si>
  <si>
    <t>SERVIÇOS DE MAN. CONS. DE BENS MOV.</t>
  </si>
  <si>
    <t>JETONS</t>
  </si>
  <si>
    <t>ADIANTAMENTO  P/OUTROS SERV. P. JUR.</t>
  </si>
  <si>
    <t>OUTROS SERVIÇOS TERCEIROS - P. JURID.</t>
  </si>
  <si>
    <t>ASSINATURAS E PERIÓDICOS</t>
  </si>
  <si>
    <t>DIREITOS AUTORAIS</t>
  </si>
  <si>
    <t>SERVIÇOS TECNICOS PROFISSIONAIS</t>
  </si>
  <si>
    <t>MAN.  E CONS. MAQU. E EQUIPAMENTOS</t>
  </si>
  <si>
    <t>MANUTENÇÃO DE VEICULOS</t>
  </si>
  <si>
    <t>EXPOSIÇÕES CONGRESSOS E CONFERENCIAS</t>
  </si>
  <si>
    <t>REPRES. FESTIV., HOMENAG. E RECEP.</t>
  </si>
  <si>
    <t>FORNECIMENTO DE ALIMENTAÇÃO</t>
  </si>
  <si>
    <t>SERVIÇO DE CARATER SECRETO E RESERVADO</t>
  </si>
  <si>
    <t>SERVIÇOS DE SELEÇÃO E TREINAMENTO</t>
  </si>
  <si>
    <t>SERVIÇO MEDICO HOSPITALAR E ODONTOLOG.</t>
  </si>
  <si>
    <t>SERVIÇOS LABORATORIAIS</t>
  </si>
  <si>
    <t>SERVIÇOS GRAFICOS</t>
  </si>
  <si>
    <t>SERVIÇOS DE APOIO  AO ENSINO</t>
  </si>
  <si>
    <t>SERVIÇOS JUDICIARIOS</t>
  </si>
  <si>
    <t>SEGUROS</t>
  </si>
  <si>
    <t>FRETES E TRANSPORTE DE ENCOMENTAS</t>
  </si>
  <si>
    <t>IMPOSTOS, TAXAS E CONTR. DE MELHORIA</t>
  </si>
  <si>
    <t>HOSPEDAGEM</t>
  </si>
  <si>
    <t>SERVIÇOS BANCARIOS</t>
  </si>
  <si>
    <t>VALE TRANSPORTE</t>
  </si>
  <si>
    <t>VALE REFEIÇÃO</t>
  </si>
  <si>
    <t>JUROS E MULTAS</t>
  </si>
  <si>
    <t>ADIANT. PARA OUTROS SERVIÇOS - P. JURIDICA</t>
  </si>
  <si>
    <t>LOCAÇÃO E PERM. DE USO DE SOFTWARES</t>
  </si>
  <si>
    <t>PARCELAMENTO DA DIVIDA RECONHECIDA</t>
  </si>
  <si>
    <t>DESPESAS DE EXERCÍCIOS ANTERIORES</t>
  </si>
  <si>
    <t>OBRAS</t>
  </si>
  <si>
    <t>INVESTIMENTOS</t>
  </si>
  <si>
    <t>TOTAL DAS DESPESAS PAGAS NO MÊS</t>
  </si>
  <si>
    <t>OUTROS SERVIÇOS TERCEIROS - PESSOA FISICA</t>
  </si>
  <si>
    <t>LOCAÇÃO DE EQUIPAMENTOS DE INFORMATICA</t>
  </si>
  <si>
    <t>CONTRIBUIÇÃO  DE PREVIDÊNCIA SOCIAL - INSS</t>
  </si>
  <si>
    <t>ENERGIA ELÉTRICA, ÁGUA E ESGOTO E TELEFONIA E TELEX</t>
  </si>
  <si>
    <t>MATERIAL DE MANOBRA, PATRULHAMENTO E COUDELARIA</t>
  </si>
  <si>
    <t>MATERIAL PARA REPAROS E ADAPTAÇÕES BENS IMÓVEIS</t>
  </si>
  <si>
    <t>MATERIAL ODONTOLOGICO</t>
  </si>
  <si>
    <t>MATERIAL PARA PRODUÇÃO INDUSTRIAL</t>
  </si>
  <si>
    <t>ESTAGIÁRIOS DIRETAMENTE CONTRATADOS</t>
  </si>
  <si>
    <t>OBRIGAÇÕES PATRONAIS</t>
  </si>
  <si>
    <t>LOCAÇÃO DE MÃO DE OBRA - LIMPEZA E CONSERVAÇÃO</t>
  </si>
  <si>
    <t>LOCAÇÃO DE MÃO DE OBRA - GUARDA E VIGILÂNCIA</t>
  </si>
  <si>
    <t>LOCAÇÃO DE MÃO DE OBRA - COPA E PORTARIA</t>
  </si>
  <si>
    <t>OUTROS CONTRATOS DE LOCAÇÃO DE MÃO DE OBRA</t>
  </si>
  <si>
    <t>SERVIÇOS DE COMUNICAÇÃO - (TELEFONE E TELEX)</t>
  </si>
  <si>
    <t>SERVIÇOS DE ENERGIA ELÉTRICA</t>
  </si>
  <si>
    <t>SERVIÇOS DE ÁGUA E ESGOTO</t>
  </si>
  <si>
    <t>SERVIÇOS DE PROCESSAMENTO DE DADOS</t>
  </si>
  <si>
    <t>MAN. BENS. IMÓVEIS</t>
  </si>
  <si>
    <t>SERVIÇOS DE CORREIO</t>
  </si>
  <si>
    <t>ESTÁGIARIOS</t>
  </si>
  <si>
    <t>GUARDA MIRINS</t>
  </si>
  <si>
    <t>SERVIÇOS DE SINALIZAÇÃO DE ÁREA</t>
  </si>
  <si>
    <t>PUBLICAÇÕES  DE EDITAIS, EXTRATOS, INCLUSIVE EM DIARIO OFICIAL</t>
  </si>
  <si>
    <t>LOCAÇÃO DE IMÓVEIS</t>
  </si>
  <si>
    <t>LOCAÇÃO DE EQUIPAMENTOS DE REPROGRAFIA</t>
  </si>
  <si>
    <t>LOCAÇÃO DE EQUIPAMENTOS E MATERIAIS PERMANENTES</t>
  </si>
  <si>
    <t>LOCAÇÃO  DE VEICULOS</t>
  </si>
  <si>
    <t>OBRIGAÇÕES TRIBUTARIAS E CONTRIBUITIVAS - PASEP</t>
  </si>
  <si>
    <t>FOLHA DE PAGAMENTO ENSINO</t>
  </si>
  <si>
    <t>CAPATAZIA, ESTIVA E PESAGEM</t>
  </si>
  <si>
    <t>FOLHA HU</t>
  </si>
  <si>
    <t>ANEXO I</t>
  </si>
  <si>
    <t>ESPECIFICAÇÃO DOS PAGAMENTOS POR ELEMENTO E SUB ELEMENTO</t>
  </si>
  <si>
    <t>SERVIÇO DE PUBLICAÇÃO E PROPAGANDA</t>
  </si>
  <si>
    <t>AMORTIZAÇÃO DA DIVIDA INTERNA</t>
  </si>
  <si>
    <t>OUTRAS OBRAS E INSTALAÇÕES</t>
  </si>
  <si>
    <t>FONTE 100</t>
  </si>
  <si>
    <t>FONTE 250</t>
  </si>
  <si>
    <t>FONTE281</t>
  </si>
  <si>
    <t>FONTE 284</t>
  </si>
  <si>
    <t>OBRIGAÇÕES PATRONAIS - PASEP PARCELAMENTO</t>
  </si>
  <si>
    <t>DEMONTRATIVO DAS DESPESAS EMPENHADAS POR CATEGORIA ECONOMICA E</t>
  </si>
  <si>
    <t>UNIOESTE REITORIA</t>
  </si>
  <si>
    <t>RECEITAS RECEBIDAS NO BIMESTRE</t>
  </si>
  <si>
    <t xml:space="preserve">TRANSFERENCIA RECEBIDA </t>
  </si>
  <si>
    <t>TOTAL DE ATIVO</t>
  </si>
  <si>
    <t>PAGAMENTO DE RESTOS A PAGAR</t>
  </si>
  <si>
    <t>FOLHA PAGAMENTO</t>
  </si>
  <si>
    <t>TOTAL DE OUTRAS DESPESAS PAGAS NO PERIODO</t>
  </si>
  <si>
    <t>TOTAL DESPESAS PAGAS</t>
  </si>
  <si>
    <t>TRANSF. EFETIVADAS PARA OS CAMPI E H.U.</t>
  </si>
  <si>
    <t>TOTAL PASSIVO</t>
  </si>
  <si>
    <t>SALDO FINANCEIRO BIMESTRE SEGUINTE</t>
  </si>
  <si>
    <t>CÓDIGO</t>
  </si>
  <si>
    <t>DESCRIÇÃO</t>
  </si>
  <si>
    <t>NO MÊS</t>
  </si>
  <si>
    <t>ATÉ O MÊS</t>
  </si>
  <si>
    <t>DESPESAS CORRENTES PAGAS</t>
  </si>
  <si>
    <t>PESSOAL E ENCARGOS SOCIAIS</t>
  </si>
  <si>
    <t>APLICAÇÕES DIRETAS</t>
  </si>
  <si>
    <t>Contratação por Tempo Determinado Pessoal Civil</t>
  </si>
  <si>
    <t>Salário Família</t>
  </si>
  <si>
    <t>Vencimentos e Vantagens Fixas - Pessoal Civil</t>
  </si>
  <si>
    <t>Obrigações Patronais</t>
  </si>
  <si>
    <t>Outras Despesas Variáveis Pessoal Civil</t>
  </si>
  <si>
    <t>OUTRAS DESPESAS CORRENTES PAGAS</t>
  </si>
  <si>
    <t>Diárias, Ressarcimentos e Ajuda de Custo - Pessoal Civil</t>
  </si>
  <si>
    <t>Auxílio Financeiro a Estudantes</t>
  </si>
  <si>
    <t>Material de Consumo</t>
  </si>
  <si>
    <t>Passagens e Despesas com Locomoção</t>
  </si>
  <si>
    <t>Outros Serviços de Terceiro - Pessoa Física</t>
  </si>
  <si>
    <t>Locação de Mão de obra</t>
  </si>
  <si>
    <t>Outros Serviços de Terceiro - Pessoa Jurídica</t>
  </si>
  <si>
    <t>Contribuições</t>
  </si>
  <si>
    <t>Obrigações Tributárias e Contributiva</t>
  </si>
  <si>
    <t>Despesas de Exercícios Anteriores</t>
  </si>
  <si>
    <t>DESPESAS DE CAPITAL PAGAS</t>
  </si>
  <si>
    <t>Obras e Instalações</t>
  </si>
  <si>
    <t>Equipamentos e Material Permanente</t>
  </si>
  <si>
    <t>TOTAL</t>
  </si>
  <si>
    <t>CONSIGNAÇÕES RECEBIDAS</t>
  </si>
  <si>
    <t>NO BIMESTRE</t>
  </si>
  <si>
    <t>ATÉ O BIMESTRE CONSOLIDADO</t>
  </si>
  <si>
    <t>4º BIMESTRE 2005</t>
  </si>
  <si>
    <t>ELEMENTOS DE DESPESA EM TODAS AS FONTES NO 4º BIMESTRE DE 2005</t>
  </si>
  <si>
    <t>SALDO FINANCEIRO BIMESTRE ANTERIOR</t>
  </si>
  <si>
    <t>SERVIÇOS COM CONFECÇÃO DE  PLACAS</t>
  </si>
  <si>
    <t>INSCRIÇÃO EM CURSOS, SEMINARIOS E OUTROS</t>
  </si>
  <si>
    <t>SERVIÇO COM CONFECÇÃO DE CHAVES E CARIMBOS</t>
  </si>
  <si>
    <t>SERVIÇO COM TRANSPORTE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</si>
</sst>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Bookman Old Style"/>
      <family val="1"/>
    </font>
    <font>
      <sz val="8"/>
      <name val="Bookman Old Style"/>
      <family val="1"/>
    </font>
    <font>
      <b/>
      <sz val="8"/>
      <color indexed="10"/>
      <name val="Bookman Old Style"/>
      <family val="1"/>
    </font>
    <font>
      <b/>
      <sz val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5" fillId="0" borderId="2" xfId="0" applyNumberFormat="1" applyFont="1" applyBorder="1" applyAlignment="1">
      <alignment/>
    </xf>
    <xf numFmtId="4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4" fillId="0" borderId="3" xfId="0" applyNumberFormat="1" applyFont="1" applyBorder="1" applyAlignment="1">
      <alignment/>
    </xf>
    <xf numFmtId="4" fontId="4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4" fontId="4" fillId="0" borderId="2" xfId="0" applyNumberFormat="1" applyFont="1" applyBorder="1" applyAlignment="1">
      <alignment horizontal="left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2" borderId="2" xfId="0" applyFont="1" applyFill="1" applyBorder="1" applyAlignment="1">
      <alignment/>
    </xf>
    <xf numFmtId="4" fontId="7" fillId="3" borderId="2" xfId="0" applyNumberFormat="1" applyFont="1" applyFill="1" applyBorder="1" applyAlignment="1">
      <alignment/>
    </xf>
    <xf numFmtId="4" fontId="7" fillId="2" borderId="2" xfId="0" applyNumberFormat="1" applyFont="1" applyFill="1" applyBorder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left"/>
    </xf>
    <xf numFmtId="4" fontId="7" fillId="0" borderId="5" xfId="18" applyNumberFormat="1" applyFont="1" applyBorder="1" applyAlignment="1">
      <alignment horizontal="right"/>
    </xf>
    <xf numFmtId="43" fontId="7" fillId="0" borderId="5" xfId="18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4" fontId="8" fillId="0" borderId="5" xfId="18" applyNumberFormat="1" applyFont="1" applyBorder="1" applyAlignment="1">
      <alignment horizontal="right"/>
    </xf>
    <xf numFmtId="43" fontId="8" fillId="0" borderId="5" xfId="18" applyFont="1" applyBorder="1" applyAlignment="1">
      <alignment horizontal="right"/>
    </xf>
    <xf numFmtId="0" fontId="8" fillId="0" borderId="5" xfId="0" applyFont="1" applyBorder="1" applyAlignment="1">
      <alignment/>
    </xf>
    <xf numFmtId="4" fontId="8" fillId="0" borderId="5" xfId="18" applyNumberFormat="1" applyFont="1" applyBorder="1" applyAlignment="1">
      <alignment/>
    </xf>
    <xf numFmtId="43" fontId="8" fillId="0" borderId="5" xfId="18" applyFont="1" applyBorder="1" applyAlignment="1">
      <alignment/>
    </xf>
    <xf numFmtId="0" fontId="7" fillId="0" borderId="5" xfId="0" applyFont="1" applyBorder="1" applyAlignment="1">
      <alignment/>
    </xf>
    <xf numFmtId="4" fontId="7" fillId="0" borderId="5" xfId="18" applyNumberFormat="1" applyFont="1" applyBorder="1" applyAlignment="1">
      <alignment/>
    </xf>
    <xf numFmtId="43" fontId="7" fillId="0" borderId="5" xfId="18" applyFont="1" applyBorder="1" applyAlignment="1">
      <alignment/>
    </xf>
    <xf numFmtId="0" fontId="8" fillId="0" borderId="3" xfId="0" applyFont="1" applyBorder="1" applyAlignment="1">
      <alignment horizontal="left"/>
    </xf>
    <xf numFmtId="0" fontId="7" fillId="0" borderId="4" xfId="0" applyFont="1" applyBorder="1" applyAlignment="1">
      <alignment horizontal="right"/>
    </xf>
    <xf numFmtId="4" fontId="7" fillId="0" borderId="2" xfId="18" applyNumberFormat="1" applyFont="1" applyBorder="1" applyAlignment="1">
      <alignment horizontal="right"/>
    </xf>
    <xf numFmtId="43" fontId="7" fillId="0" borderId="2" xfId="18" applyFont="1" applyBorder="1" applyAlignment="1">
      <alignment horizontal="right"/>
    </xf>
    <xf numFmtId="4" fontId="4" fillId="0" borderId="2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center" wrapText="1"/>
    </xf>
    <xf numFmtId="4" fontId="4" fillId="0" borderId="3" xfId="0" applyNumberFormat="1" applyFont="1" applyBorder="1" applyAlignment="1">
      <alignment/>
    </xf>
    <xf numFmtId="4" fontId="5" fillId="0" borderId="3" xfId="0" applyNumberFormat="1" applyFont="1" applyBorder="1" applyAlignment="1">
      <alignment/>
    </xf>
    <xf numFmtId="4" fontId="5" fillId="0" borderId="2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14</xdr:row>
      <xdr:rowOff>76200</xdr:rowOff>
    </xdr:from>
    <xdr:ext cx="5381625" cy="400050"/>
    <xdr:sp>
      <xdr:nvSpPr>
        <xdr:cNvPr id="1" name="TextBox 1"/>
        <xdr:cNvSpPr txBox="1">
          <a:spLocks noChangeArrowheads="1"/>
        </xdr:cNvSpPr>
      </xdr:nvSpPr>
      <xdr:spPr>
        <a:xfrm>
          <a:off x="5781675" y="2105025"/>
          <a:ext cx="53816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2005\balancetes%20reitoria%202005\BALANCETES%202005%20REITORIA%20terceiro%20BIM%20RUBR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2BIMESTRE"/>
    </sheetNames>
    <sheetDataSet>
      <sheetData sheetId="0">
        <row r="16">
          <cell r="C16">
            <v>5012350.817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tabSelected="1" zoomScale="75" zoomScaleNormal="75" workbookViewId="0" topLeftCell="A1">
      <selection activeCell="H9" sqref="H9"/>
    </sheetView>
  </sheetViews>
  <sheetFormatPr defaultColWidth="9.140625" defaultRowHeight="12.75"/>
  <cols>
    <col min="1" max="1" width="7.00390625" style="18" bestFit="1" customWidth="1"/>
    <col min="2" max="2" width="49.7109375" style="18" bestFit="1" customWidth="1"/>
    <col min="3" max="3" width="14.00390625" style="17" bestFit="1" customWidth="1"/>
    <col min="4" max="4" width="16.00390625" style="18" bestFit="1" customWidth="1"/>
    <col min="5" max="16384" width="9.140625" style="18" customWidth="1"/>
  </cols>
  <sheetData>
    <row r="1" spans="1:4" ht="11.25">
      <c r="A1" s="46" t="s">
        <v>119</v>
      </c>
      <c r="B1" s="46"/>
      <c r="C1" s="46"/>
      <c r="D1" s="46"/>
    </row>
    <row r="2" spans="1:4" ht="11.25">
      <c r="A2" s="46" t="s">
        <v>162</v>
      </c>
      <c r="B2" s="46"/>
      <c r="C2" s="46"/>
      <c r="D2" s="46"/>
    </row>
    <row r="3" spans="1:4" ht="11.25">
      <c r="A3" s="46" t="s">
        <v>120</v>
      </c>
      <c r="B3" s="46"/>
      <c r="C3" s="46"/>
      <c r="D3" s="46"/>
    </row>
    <row r="5" spans="2:3" ht="11.25">
      <c r="B5" s="19" t="s">
        <v>163</v>
      </c>
      <c r="C5" s="20">
        <f>'[1]Plan1'!$C$16</f>
        <v>5012350.817</v>
      </c>
    </row>
    <row r="6" spans="2:3" ht="11.25">
      <c r="B6" s="19" t="s">
        <v>121</v>
      </c>
      <c r="C6" s="21">
        <v>11621734.29</v>
      </c>
    </row>
    <row r="7" spans="2:3" ht="12" customHeight="1">
      <c r="B7" s="19" t="s">
        <v>158</v>
      </c>
      <c r="C7" s="21">
        <v>483.56</v>
      </c>
    </row>
    <row r="8" spans="2:3" ht="11.25">
      <c r="B8" s="19" t="s">
        <v>122</v>
      </c>
      <c r="C8" s="21">
        <v>94202.58</v>
      </c>
    </row>
    <row r="9" spans="2:3" ht="11.25">
      <c r="B9" s="19" t="s">
        <v>123</v>
      </c>
      <c r="C9" s="20">
        <f>SUM(C5:C8)</f>
        <v>16728771.247</v>
      </c>
    </row>
    <row r="10" spans="2:3" ht="11.25">
      <c r="B10" s="19" t="s">
        <v>124</v>
      </c>
      <c r="C10" s="20">
        <v>263577.31</v>
      </c>
    </row>
    <row r="11" spans="2:3" ht="11.25">
      <c r="B11" s="19" t="s">
        <v>125</v>
      </c>
      <c r="C11" s="21">
        <f>C20</f>
        <v>8915536.61</v>
      </c>
    </row>
    <row r="12" spans="2:4" ht="11.25">
      <c r="B12" s="19" t="s">
        <v>126</v>
      </c>
      <c r="C12" s="21">
        <f>C28+C41</f>
        <v>978262.8300000001</v>
      </c>
      <c r="D12" s="17"/>
    </row>
    <row r="13" spans="2:3" ht="11.25">
      <c r="B13" s="19" t="s">
        <v>127</v>
      </c>
      <c r="C13" s="21">
        <f>SUM(C10:C12)</f>
        <v>10157376.75</v>
      </c>
    </row>
    <row r="14" spans="2:4" ht="11.25">
      <c r="B14" s="19" t="s">
        <v>128</v>
      </c>
      <c r="C14" s="21">
        <v>1025806.66</v>
      </c>
      <c r="D14" s="17"/>
    </row>
    <row r="15" spans="2:3" ht="11.25">
      <c r="B15" s="19" t="s">
        <v>129</v>
      </c>
      <c r="C15" s="20">
        <f>SUM(C13:C14)</f>
        <v>11183183.41</v>
      </c>
    </row>
    <row r="16" spans="2:3" ht="11.25">
      <c r="B16" s="19" t="s">
        <v>130</v>
      </c>
      <c r="C16" s="21">
        <f>SUM(C9-C15)</f>
        <v>5545587.836999999</v>
      </c>
    </row>
    <row r="17" spans="1:4" ht="11.25">
      <c r="A17" s="22" t="s">
        <v>131</v>
      </c>
      <c r="B17" s="23" t="s">
        <v>132</v>
      </c>
      <c r="C17" s="24" t="s">
        <v>133</v>
      </c>
      <c r="D17" s="22" t="s">
        <v>134</v>
      </c>
    </row>
    <row r="18" spans="1:4" ht="11.25">
      <c r="A18" s="25">
        <v>3</v>
      </c>
      <c r="B18" s="25" t="s">
        <v>135</v>
      </c>
      <c r="C18" s="26">
        <f>SUM(C19+C28)</f>
        <v>9817921.78</v>
      </c>
      <c r="D18" s="27">
        <f>SUM(D19+D28)</f>
        <v>37079979.809999995</v>
      </c>
    </row>
    <row r="19" spans="1:4" ht="11.25">
      <c r="A19" s="25">
        <v>31</v>
      </c>
      <c r="B19" s="25" t="s">
        <v>136</v>
      </c>
      <c r="C19" s="26">
        <f>SUM(C21:C25)</f>
        <v>8915536.61</v>
      </c>
      <c r="D19" s="27">
        <f>SUM(D21:D25)</f>
        <v>34195969.48</v>
      </c>
    </row>
    <row r="20" spans="1:4" ht="11.25">
      <c r="A20" s="25">
        <v>3190</v>
      </c>
      <c r="B20" s="25" t="s">
        <v>137</v>
      </c>
      <c r="C20" s="26">
        <f>SUM(C21:C25)</f>
        <v>8915536.61</v>
      </c>
      <c r="D20" s="27">
        <f>SUM(D21:D25)</f>
        <v>34195969.48</v>
      </c>
    </row>
    <row r="21" spans="1:4" ht="11.25">
      <c r="A21" s="28">
        <v>319004</v>
      </c>
      <c r="B21" s="28" t="s">
        <v>138</v>
      </c>
      <c r="C21" s="29">
        <v>695367</v>
      </c>
      <c r="D21" s="29">
        <v>1691981.9</v>
      </c>
    </row>
    <row r="22" spans="1:4" ht="11.25">
      <c r="A22" s="28">
        <v>319009</v>
      </c>
      <c r="B22" s="28" t="s">
        <v>139</v>
      </c>
      <c r="C22" s="29">
        <v>103.72</v>
      </c>
      <c r="D22" s="29">
        <v>4828.13</v>
      </c>
    </row>
    <row r="23" spans="1:4" ht="11.25">
      <c r="A23" s="28">
        <v>319011</v>
      </c>
      <c r="B23" s="28" t="s">
        <v>140</v>
      </c>
      <c r="C23" s="29">
        <v>7028615.94</v>
      </c>
      <c r="D23" s="29">
        <v>28287988.65</v>
      </c>
    </row>
    <row r="24" spans="1:4" ht="11.25">
      <c r="A24" s="28">
        <v>319013</v>
      </c>
      <c r="B24" s="28" t="s">
        <v>141</v>
      </c>
      <c r="C24" s="29">
        <v>391974.85</v>
      </c>
      <c r="D24" s="29">
        <v>1250206.06</v>
      </c>
    </row>
    <row r="25" spans="1:4" ht="11.25">
      <c r="A25" s="28">
        <v>319016</v>
      </c>
      <c r="B25" s="28" t="s">
        <v>142</v>
      </c>
      <c r="C25" s="29">
        <v>799475.1</v>
      </c>
      <c r="D25" s="29">
        <v>2960964.74</v>
      </c>
    </row>
    <row r="26" spans="1:4" ht="11.25">
      <c r="A26" s="28"/>
      <c r="B26" s="28"/>
      <c r="C26" s="29"/>
      <c r="D26" s="29"/>
    </row>
    <row r="27" spans="1:4" ht="11.25">
      <c r="A27" s="28"/>
      <c r="B27" s="28"/>
      <c r="C27" s="29"/>
      <c r="D27" s="30"/>
    </row>
    <row r="28" spans="1:4" ht="11.25">
      <c r="A28" s="25">
        <v>33</v>
      </c>
      <c r="B28" s="25" t="s">
        <v>143</v>
      </c>
      <c r="C28" s="26">
        <f>SUM(C30:C39)</f>
        <v>902385.17</v>
      </c>
      <c r="D28" s="27">
        <f>SUM(D30:D39)</f>
        <v>2884010.33</v>
      </c>
    </row>
    <row r="29" spans="1:4" ht="11.25">
      <c r="A29" s="25">
        <v>3390</v>
      </c>
      <c r="B29" s="25" t="s">
        <v>137</v>
      </c>
      <c r="C29" s="26">
        <f>SUM(C30:C39)</f>
        <v>902385.17</v>
      </c>
      <c r="D29" s="27">
        <f>SUM(D30:D39)</f>
        <v>2884010.33</v>
      </c>
    </row>
    <row r="30" spans="1:4" ht="11.25">
      <c r="A30" s="28">
        <v>339014</v>
      </c>
      <c r="B30" s="28" t="s">
        <v>144</v>
      </c>
      <c r="C30" s="29">
        <v>24771.47</v>
      </c>
      <c r="D30" s="29">
        <v>63981.88</v>
      </c>
    </row>
    <row r="31" spans="1:4" ht="11.25">
      <c r="A31" s="28">
        <v>339018</v>
      </c>
      <c r="B31" s="28" t="s">
        <v>145</v>
      </c>
      <c r="C31" s="29">
        <v>219182.9</v>
      </c>
      <c r="D31" s="29">
        <v>439654.9</v>
      </c>
    </row>
    <row r="32" spans="1:4" ht="11.25">
      <c r="A32" s="28">
        <v>339030</v>
      </c>
      <c r="B32" s="28" t="s">
        <v>146</v>
      </c>
      <c r="C32" s="29">
        <v>39524.64</v>
      </c>
      <c r="D32" s="29">
        <v>163464.91</v>
      </c>
    </row>
    <row r="33" spans="1:4" ht="11.25">
      <c r="A33" s="28">
        <v>339033</v>
      </c>
      <c r="B33" s="28" t="s">
        <v>147</v>
      </c>
      <c r="C33" s="29">
        <v>14571.19</v>
      </c>
      <c r="D33" s="29">
        <v>61281.43</v>
      </c>
    </row>
    <row r="34" spans="1:4" ht="11.25">
      <c r="A34" s="28">
        <v>339036</v>
      </c>
      <c r="B34" s="28" t="s">
        <v>148</v>
      </c>
      <c r="C34" s="29">
        <v>9869.53</v>
      </c>
      <c r="D34" s="29">
        <v>59136.61</v>
      </c>
    </row>
    <row r="35" spans="1:4" ht="11.25">
      <c r="A35" s="28">
        <v>339037</v>
      </c>
      <c r="B35" s="28" t="s">
        <v>149</v>
      </c>
      <c r="C35" s="17">
        <v>0</v>
      </c>
      <c r="D35" s="29">
        <v>0</v>
      </c>
    </row>
    <row r="36" spans="1:4" ht="11.25">
      <c r="A36" s="28">
        <v>339039</v>
      </c>
      <c r="B36" s="28" t="s">
        <v>150</v>
      </c>
      <c r="C36" s="29">
        <v>473130.63</v>
      </c>
      <c r="D36" s="29">
        <v>1735054.68</v>
      </c>
    </row>
    <row r="37" spans="1:4" ht="11.25">
      <c r="A37" s="28">
        <v>339041</v>
      </c>
      <c r="B37" s="28" t="s">
        <v>151</v>
      </c>
      <c r="C37" s="29">
        <v>0</v>
      </c>
      <c r="D37" s="29">
        <f>C37</f>
        <v>0</v>
      </c>
    </row>
    <row r="38" spans="1:4" ht="11.25">
      <c r="A38" s="28">
        <v>339047</v>
      </c>
      <c r="B38" s="28" t="s">
        <v>152</v>
      </c>
      <c r="C38" s="29">
        <v>111747.44</v>
      </c>
      <c r="D38" s="29">
        <v>343589.58</v>
      </c>
    </row>
    <row r="39" spans="1:4" ht="11.25">
      <c r="A39" s="28">
        <v>339092</v>
      </c>
      <c r="B39" s="31" t="s">
        <v>153</v>
      </c>
      <c r="C39" s="32">
        <v>9587.37</v>
      </c>
      <c r="D39" s="29">
        <v>17846.34</v>
      </c>
    </row>
    <row r="40" spans="1:4" ht="11.25">
      <c r="A40" s="28"/>
      <c r="B40" s="31"/>
      <c r="C40" s="32"/>
      <c r="D40" s="33"/>
    </row>
    <row r="41" spans="1:4" ht="11.25">
      <c r="A41" s="25">
        <v>4</v>
      </c>
      <c r="B41" s="34" t="s">
        <v>154</v>
      </c>
      <c r="C41" s="35">
        <f>SUM(C44+C45)</f>
        <v>75877.66</v>
      </c>
      <c r="D41" s="36">
        <f>SUM(D44+D45)</f>
        <v>239230.35</v>
      </c>
    </row>
    <row r="42" spans="1:4" ht="11.25">
      <c r="A42" s="25">
        <v>44</v>
      </c>
      <c r="B42" s="34" t="s">
        <v>75</v>
      </c>
      <c r="C42" s="35">
        <f>SUM(C44:C45)</f>
        <v>75877.66</v>
      </c>
      <c r="D42" s="36">
        <f>SUM(D44:D45)</f>
        <v>239230.35</v>
      </c>
    </row>
    <row r="43" spans="1:4" ht="11.25">
      <c r="A43" s="25">
        <v>4490</v>
      </c>
      <c r="B43" s="34" t="s">
        <v>137</v>
      </c>
      <c r="C43" s="35">
        <f>SUM(C44:C45)</f>
        <v>75877.66</v>
      </c>
      <c r="D43" s="36">
        <f>SUM(D44:D45)</f>
        <v>239230.35</v>
      </c>
    </row>
    <row r="44" spans="1:4" ht="11.25">
      <c r="A44" s="28">
        <v>449051</v>
      </c>
      <c r="B44" s="31" t="s">
        <v>155</v>
      </c>
      <c r="C44" s="32">
        <v>0</v>
      </c>
      <c r="D44" s="33">
        <v>10928</v>
      </c>
    </row>
    <row r="45" spans="1:4" ht="11.25">
      <c r="A45" s="28">
        <v>449052</v>
      </c>
      <c r="B45" s="31" t="s">
        <v>156</v>
      </c>
      <c r="C45" s="32">
        <v>75877.66</v>
      </c>
      <c r="D45" s="33">
        <v>228302.35</v>
      </c>
    </row>
    <row r="46" spans="1:4" ht="11.25">
      <c r="A46" s="28"/>
      <c r="B46" s="31"/>
      <c r="C46" s="32"/>
      <c r="D46" s="33"/>
    </row>
    <row r="47" spans="1:4" ht="11.25">
      <c r="A47" s="37"/>
      <c r="B47" s="38" t="s">
        <v>157</v>
      </c>
      <c r="C47" s="39">
        <f>SUM(C18+C41)</f>
        <v>9893799.44</v>
      </c>
      <c r="D47" s="40">
        <f>SUM(D18+D41)</f>
        <v>37319210.16</v>
      </c>
    </row>
  </sheetData>
  <mergeCells count="3">
    <mergeCell ref="A1:D1"/>
    <mergeCell ref="A2:D2"/>
    <mergeCell ref="A3:D3"/>
  </mergeCells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1"/>
  <sheetViews>
    <sheetView zoomScale="75" zoomScaleNormal="75" workbookViewId="0" topLeftCell="A1">
      <selection activeCell="A124" sqref="A124"/>
    </sheetView>
  </sheetViews>
  <sheetFormatPr defaultColWidth="9.140625" defaultRowHeight="12.75"/>
  <cols>
    <col min="1" max="1" width="64.28125" style="2" bestFit="1" customWidth="1"/>
    <col min="2" max="2" width="9.00390625" style="1" customWidth="1"/>
    <col min="3" max="3" width="14.57421875" style="1" customWidth="1"/>
    <col min="4" max="4" width="15.7109375" style="1" customWidth="1"/>
    <col min="5" max="5" width="11.8515625" style="1" customWidth="1"/>
    <col min="6" max="6" width="11.57421875" style="1" customWidth="1"/>
    <col min="7" max="7" width="10.28125" style="1" customWidth="1"/>
    <col min="8" max="8" width="11.7109375" style="1" customWidth="1"/>
    <col min="9" max="9" width="13.00390625" style="2" bestFit="1" customWidth="1"/>
    <col min="10" max="16384" width="9.140625" style="2" customWidth="1"/>
  </cols>
  <sheetData>
    <row r="1" spans="1:4" ht="12.75">
      <c r="A1" s="47" t="s">
        <v>109</v>
      </c>
      <c r="B1" s="47"/>
      <c r="C1" s="47"/>
      <c r="D1" s="47"/>
    </row>
    <row r="2" spans="1:4" ht="12.75">
      <c r="A2" s="47" t="s">
        <v>110</v>
      </c>
      <c r="B2" s="47"/>
      <c r="C2" s="47"/>
      <c r="D2" s="47"/>
    </row>
    <row r="3" spans="1:6" ht="12.75">
      <c r="A3" s="48" t="s">
        <v>161</v>
      </c>
      <c r="B3" s="48"/>
      <c r="C3" s="48"/>
      <c r="D3" s="48"/>
      <c r="E3" s="4"/>
      <c r="F3" s="4"/>
    </row>
    <row r="4" spans="1:8" ht="34.5">
      <c r="A4" s="3"/>
      <c r="B4" s="3"/>
      <c r="C4" s="42" t="s">
        <v>159</v>
      </c>
      <c r="D4" s="41" t="s">
        <v>160</v>
      </c>
      <c r="E4" s="16" t="s">
        <v>114</v>
      </c>
      <c r="F4" s="16" t="s">
        <v>115</v>
      </c>
      <c r="G4" s="16" t="s">
        <v>116</v>
      </c>
      <c r="H4" s="13" t="s">
        <v>117</v>
      </c>
    </row>
    <row r="5" spans="1:10" ht="12.75">
      <c r="A5" s="11" t="s">
        <v>106</v>
      </c>
      <c r="B5" s="12"/>
      <c r="C5" s="43">
        <v>7839463.62</v>
      </c>
      <c r="D5" s="13">
        <v>29228405.15</v>
      </c>
      <c r="E5" s="7">
        <v>29150646.41</v>
      </c>
      <c r="F5" s="7">
        <v>77758.74</v>
      </c>
      <c r="G5" s="7"/>
      <c r="H5" s="7"/>
      <c r="I5" s="1"/>
      <c r="J5" s="1"/>
    </row>
    <row r="6" spans="1:10" ht="12.75">
      <c r="A6" s="11" t="s">
        <v>108</v>
      </c>
      <c r="B6" s="12"/>
      <c r="C6" s="43">
        <v>1076072.99</v>
      </c>
      <c r="D6" s="13">
        <v>4967564.33</v>
      </c>
      <c r="E6" s="7">
        <v>4967564.33</v>
      </c>
      <c r="F6" s="7"/>
      <c r="G6" s="7"/>
      <c r="H6" s="7"/>
      <c r="I6" s="1"/>
      <c r="J6" s="1"/>
    </row>
    <row r="7" spans="1:10" ht="12.75">
      <c r="A7" s="11" t="s">
        <v>0</v>
      </c>
      <c r="B7" s="12"/>
      <c r="C7" s="43">
        <f aca="true" t="shared" si="0" ref="C7:H7">SUM(C9:C121)</f>
        <v>964453.31</v>
      </c>
      <c r="D7" s="43">
        <f>SUM(D9:D121)</f>
        <v>3109437.16</v>
      </c>
      <c r="E7" s="7">
        <f t="shared" si="0"/>
        <v>1969702.9200000004</v>
      </c>
      <c r="F7" s="7">
        <f>SUM(F9:F121)</f>
        <v>586723.2799999999</v>
      </c>
      <c r="G7" s="7">
        <f t="shared" si="0"/>
        <v>518105.01999999996</v>
      </c>
      <c r="H7" s="7">
        <f t="shared" si="0"/>
        <v>34905.94</v>
      </c>
      <c r="I7" s="1"/>
      <c r="J7" s="1"/>
    </row>
    <row r="8" spans="1:10" ht="12.75">
      <c r="A8" s="11" t="s">
        <v>76</v>
      </c>
      <c r="B8" s="12"/>
      <c r="C8" s="43">
        <f aca="true" t="shared" si="1" ref="C8:H8">SUM(C5+C6+C7)</f>
        <v>9879989.92</v>
      </c>
      <c r="D8" s="43">
        <f t="shared" si="1"/>
        <v>37305406.64</v>
      </c>
      <c r="E8" s="7">
        <f t="shared" si="1"/>
        <v>36087913.660000004</v>
      </c>
      <c r="F8" s="7">
        <f t="shared" si="1"/>
        <v>664482.0199999999</v>
      </c>
      <c r="G8" s="7">
        <f t="shared" si="1"/>
        <v>518105.01999999996</v>
      </c>
      <c r="H8" s="7">
        <f t="shared" si="1"/>
        <v>34905.94</v>
      </c>
      <c r="I8" s="1"/>
      <c r="J8" s="1"/>
    </row>
    <row r="9" spans="1:10" ht="12.75">
      <c r="A9" s="5" t="s">
        <v>1</v>
      </c>
      <c r="B9" s="14">
        <v>33901401</v>
      </c>
      <c r="C9" s="44">
        <v>23820.47</v>
      </c>
      <c r="D9" s="13">
        <v>62545.88</v>
      </c>
      <c r="E9" s="7">
        <v>21846</v>
      </c>
      <c r="F9" s="7">
        <v>31467.43</v>
      </c>
      <c r="G9" s="7">
        <v>4745.34</v>
      </c>
      <c r="H9" s="7">
        <v>4487.11</v>
      </c>
      <c r="I9" s="1"/>
      <c r="J9" s="1"/>
    </row>
    <row r="10" spans="1:10" ht="12.75">
      <c r="A10" s="5" t="s">
        <v>2</v>
      </c>
      <c r="B10" s="14">
        <v>33901402</v>
      </c>
      <c r="C10" s="44">
        <v>951</v>
      </c>
      <c r="D10" s="13">
        <v>951</v>
      </c>
      <c r="E10" s="7"/>
      <c r="F10" s="7"/>
      <c r="G10" s="7">
        <v>951</v>
      </c>
      <c r="H10" s="7">
        <v>0</v>
      </c>
      <c r="I10" s="1"/>
      <c r="J10" s="1"/>
    </row>
    <row r="11" spans="1:10" ht="12.75">
      <c r="A11" s="5" t="s">
        <v>3</v>
      </c>
      <c r="B11" s="15">
        <v>33901403</v>
      </c>
      <c r="C11" s="44">
        <v>0</v>
      </c>
      <c r="D11" s="13">
        <v>485</v>
      </c>
      <c r="E11" s="7"/>
      <c r="F11" s="7">
        <v>485</v>
      </c>
      <c r="G11" s="7"/>
      <c r="H11" s="7">
        <v>0</v>
      </c>
      <c r="I11" s="1"/>
      <c r="J11" s="1"/>
    </row>
    <row r="12" spans="1:10" ht="12.75">
      <c r="A12" s="5" t="s">
        <v>4</v>
      </c>
      <c r="B12" s="14">
        <v>33901404</v>
      </c>
      <c r="C12" s="44">
        <v>0</v>
      </c>
      <c r="D12" s="13">
        <v>0</v>
      </c>
      <c r="E12" s="7"/>
      <c r="F12" s="7"/>
      <c r="G12" s="7"/>
      <c r="H12" s="7">
        <v>0</v>
      </c>
      <c r="I12" s="1"/>
      <c r="J12" s="1"/>
    </row>
    <row r="13" spans="1:10" ht="12.75">
      <c r="A13" s="5" t="s">
        <v>5</v>
      </c>
      <c r="B13" s="14">
        <v>33901801</v>
      </c>
      <c r="C13" s="44">
        <v>184973.9</v>
      </c>
      <c r="D13" s="13">
        <v>405445.9</v>
      </c>
      <c r="E13" s="7"/>
      <c r="F13" s="7">
        <v>11857.65</v>
      </c>
      <c r="G13" s="7">
        <v>393588.25</v>
      </c>
      <c r="H13" s="7">
        <v>0</v>
      </c>
      <c r="I13" s="1"/>
      <c r="J13" s="1"/>
    </row>
    <row r="14" spans="1:10" ht="12.75">
      <c r="A14" s="5" t="s">
        <v>6</v>
      </c>
      <c r="B14" s="14">
        <v>33901802</v>
      </c>
      <c r="C14" s="44">
        <v>34203</v>
      </c>
      <c r="D14" s="13">
        <v>34209</v>
      </c>
      <c r="E14" s="7"/>
      <c r="F14" s="7"/>
      <c r="G14" s="7">
        <v>34209</v>
      </c>
      <c r="H14" s="7">
        <v>0</v>
      </c>
      <c r="I14" s="1"/>
      <c r="J14" s="1"/>
    </row>
    <row r="15" spans="1:10" ht="12.75">
      <c r="A15" s="5" t="s">
        <v>7</v>
      </c>
      <c r="B15" s="14">
        <v>33903001</v>
      </c>
      <c r="C15" s="44">
        <v>0</v>
      </c>
      <c r="D15" s="13">
        <v>0</v>
      </c>
      <c r="E15" s="7"/>
      <c r="F15" s="7"/>
      <c r="G15" s="7"/>
      <c r="H15" s="7">
        <v>0</v>
      </c>
      <c r="I15" s="1"/>
      <c r="J15" s="1"/>
    </row>
    <row r="16" spans="1:10" ht="12.75">
      <c r="A16" s="5" t="s">
        <v>8</v>
      </c>
      <c r="B16" s="14">
        <v>33903002</v>
      </c>
      <c r="C16" s="44">
        <v>14813.04</v>
      </c>
      <c r="D16" s="13">
        <v>38888.2</v>
      </c>
      <c r="E16" s="7">
        <f>SUM(298.9+7610.67)</f>
        <v>7909.57</v>
      </c>
      <c r="F16" s="7">
        <v>20822.33</v>
      </c>
      <c r="G16" s="7">
        <v>5253</v>
      </c>
      <c r="H16" s="7">
        <v>4903.3</v>
      </c>
      <c r="I16" s="1"/>
      <c r="J16" s="1"/>
    </row>
    <row r="17" spans="1:10" ht="12.75">
      <c r="A17" s="5" t="s">
        <v>9</v>
      </c>
      <c r="B17" s="14">
        <v>33903003</v>
      </c>
      <c r="C17" s="44">
        <v>0</v>
      </c>
      <c r="D17" s="13">
        <v>957.59</v>
      </c>
      <c r="E17" s="7"/>
      <c r="F17" s="7">
        <v>957.59</v>
      </c>
      <c r="G17" s="7"/>
      <c r="H17" s="7">
        <v>0</v>
      </c>
      <c r="I17" s="1"/>
      <c r="J17" s="1"/>
    </row>
    <row r="18" spans="1:10" ht="12.75">
      <c r="A18" s="5" t="s">
        <v>10</v>
      </c>
      <c r="B18" s="14">
        <v>33903004</v>
      </c>
      <c r="C18" s="44">
        <v>4644.22</v>
      </c>
      <c r="D18" s="13">
        <v>13807.02</v>
      </c>
      <c r="E18" s="7">
        <v>8842.24</v>
      </c>
      <c r="F18" s="7">
        <v>4775.06</v>
      </c>
      <c r="G18" s="7">
        <v>189.72</v>
      </c>
      <c r="H18" s="7">
        <v>0</v>
      </c>
      <c r="I18" s="1"/>
      <c r="J18" s="1"/>
    </row>
    <row r="19" spans="1:10" ht="12.75">
      <c r="A19" s="5" t="s">
        <v>11</v>
      </c>
      <c r="B19" s="14">
        <v>33903005</v>
      </c>
      <c r="C19" s="44">
        <v>224</v>
      </c>
      <c r="D19" s="13">
        <v>1103.36</v>
      </c>
      <c r="E19" s="7">
        <v>154</v>
      </c>
      <c r="F19" s="7">
        <v>949.36</v>
      </c>
      <c r="G19" s="7"/>
      <c r="H19" s="7">
        <v>0</v>
      </c>
      <c r="I19" s="1"/>
      <c r="J19" s="1"/>
    </row>
    <row r="20" spans="1:10" ht="12.75">
      <c r="A20" s="5" t="s">
        <v>12</v>
      </c>
      <c r="B20" s="14">
        <v>33903006</v>
      </c>
      <c r="C20" s="44">
        <v>0</v>
      </c>
      <c r="D20" s="13">
        <v>246.3</v>
      </c>
      <c r="E20" s="7"/>
      <c r="F20" s="7">
        <v>246.3</v>
      </c>
      <c r="G20" s="7"/>
      <c r="H20" s="7">
        <v>0</v>
      </c>
      <c r="I20" s="1"/>
      <c r="J20" s="1"/>
    </row>
    <row r="21" spans="1:10" ht="12.75">
      <c r="A21" s="5" t="s">
        <v>13</v>
      </c>
      <c r="B21" s="14">
        <v>33903007</v>
      </c>
      <c r="C21" s="44">
        <v>0</v>
      </c>
      <c r="D21" s="13">
        <v>1943.5</v>
      </c>
      <c r="E21" s="7"/>
      <c r="F21" s="7">
        <v>1943.5</v>
      </c>
      <c r="G21" s="7"/>
      <c r="H21" s="7">
        <v>0</v>
      </c>
      <c r="I21" s="1"/>
      <c r="J21" s="1"/>
    </row>
    <row r="22" spans="1:10" ht="12.75">
      <c r="A22" s="5" t="s">
        <v>81</v>
      </c>
      <c r="B22" s="14">
        <v>33903008</v>
      </c>
      <c r="C22" s="44">
        <v>0</v>
      </c>
      <c r="D22" s="13">
        <v>0</v>
      </c>
      <c r="E22" s="7"/>
      <c r="F22" s="7"/>
      <c r="G22" s="7"/>
      <c r="H22" s="7">
        <v>0</v>
      </c>
      <c r="I22" s="1"/>
      <c r="J22" s="1"/>
    </row>
    <row r="23" spans="1:10" ht="12.75">
      <c r="A23" s="5" t="s">
        <v>82</v>
      </c>
      <c r="B23" s="14">
        <v>33903009</v>
      </c>
      <c r="C23" s="44">
        <v>664.73</v>
      </c>
      <c r="D23" s="13">
        <v>4223.39</v>
      </c>
      <c r="E23" s="7"/>
      <c r="F23" s="7">
        <v>4134.77</v>
      </c>
      <c r="G23" s="7">
        <v>88.62</v>
      </c>
      <c r="H23" s="7">
        <v>0</v>
      </c>
      <c r="I23" s="1"/>
      <c r="J23" s="1"/>
    </row>
    <row r="24" spans="1:10" ht="12.75">
      <c r="A24" s="5" t="s">
        <v>14</v>
      </c>
      <c r="B24" s="14">
        <v>33903010</v>
      </c>
      <c r="C24" s="44">
        <v>2164.5</v>
      </c>
      <c r="D24" s="13">
        <v>9190.49</v>
      </c>
      <c r="E24" s="7"/>
      <c r="F24" s="7"/>
      <c r="G24" s="7">
        <v>9190.49</v>
      </c>
      <c r="H24" s="7">
        <v>0</v>
      </c>
      <c r="I24" s="1"/>
      <c r="J24" s="1"/>
    </row>
    <row r="25" spans="1:10" ht="12.75">
      <c r="A25" s="5" t="s">
        <v>15</v>
      </c>
      <c r="B25" s="14">
        <v>33903011</v>
      </c>
      <c r="C25" s="44">
        <v>1538.3</v>
      </c>
      <c r="D25" s="13">
        <v>1756.3</v>
      </c>
      <c r="E25" s="7"/>
      <c r="F25" s="7">
        <v>1487</v>
      </c>
      <c r="G25" s="7">
        <v>269.3</v>
      </c>
      <c r="H25" s="7">
        <v>0</v>
      </c>
      <c r="I25" s="1"/>
      <c r="J25" s="1"/>
    </row>
    <row r="26" spans="1:10" ht="12.75">
      <c r="A26" s="5" t="s">
        <v>16</v>
      </c>
      <c r="B26" s="14">
        <v>33903012</v>
      </c>
      <c r="C26" s="44">
        <v>0</v>
      </c>
      <c r="D26" s="13">
        <v>0</v>
      </c>
      <c r="E26" s="7"/>
      <c r="F26" s="7"/>
      <c r="G26" s="7"/>
      <c r="H26" s="7">
        <v>0</v>
      </c>
      <c r="I26" s="1"/>
      <c r="J26" s="1"/>
    </row>
    <row r="27" spans="1:10" ht="12.75">
      <c r="A27" s="5" t="s">
        <v>17</v>
      </c>
      <c r="B27" s="14">
        <v>33903013</v>
      </c>
      <c r="C27" s="44">
        <v>0</v>
      </c>
      <c r="D27" s="13">
        <v>0</v>
      </c>
      <c r="E27" s="7"/>
      <c r="F27" s="7"/>
      <c r="G27" s="7"/>
      <c r="H27" s="7">
        <v>0</v>
      </c>
      <c r="I27" s="1"/>
      <c r="J27" s="1"/>
    </row>
    <row r="28" spans="1:10" ht="12.75">
      <c r="A28" s="5" t="s">
        <v>18</v>
      </c>
      <c r="B28" s="14">
        <v>33903014</v>
      </c>
      <c r="C28" s="44">
        <v>0</v>
      </c>
      <c r="D28" s="13">
        <v>0</v>
      </c>
      <c r="E28" s="7"/>
      <c r="F28" s="7"/>
      <c r="G28" s="7"/>
      <c r="H28" s="7">
        <v>0</v>
      </c>
      <c r="I28" s="1"/>
      <c r="J28" s="1"/>
    </row>
    <row r="29" spans="1:10" ht="12.75">
      <c r="A29" s="5" t="s">
        <v>19</v>
      </c>
      <c r="B29" s="14">
        <v>33903015</v>
      </c>
      <c r="C29" s="44">
        <v>9578.6</v>
      </c>
      <c r="D29" s="13">
        <v>33293.7</v>
      </c>
      <c r="E29" s="7">
        <v>5362.5</v>
      </c>
      <c r="F29" s="7">
        <v>27257.1</v>
      </c>
      <c r="G29" s="7">
        <v>674.1</v>
      </c>
      <c r="H29" s="7">
        <v>0</v>
      </c>
      <c r="I29" s="1"/>
      <c r="J29" s="1"/>
    </row>
    <row r="30" spans="1:10" ht="12.75">
      <c r="A30" s="5" t="s">
        <v>20</v>
      </c>
      <c r="B30" s="14">
        <v>33903016</v>
      </c>
      <c r="C30" s="44">
        <v>171.45</v>
      </c>
      <c r="D30" s="13">
        <v>2151.76</v>
      </c>
      <c r="E30" s="7"/>
      <c r="F30" s="7">
        <v>1366.16</v>
      </c>
      <c r="G30" s="7">
        <v>785.6</v>
      </c>
      <c r="H30" s="7">
        <v>0</v>
      </c>
      <c r="I30" s="1"/>
      <c r="J30" s="1"/>
    </row>
    <row r="31" spans="1:10" ht="12.75">
      <c r="A31" s="5" t="s">
        <v>21</v>
      </c>
      <c r="B31" s="14">
        <v>33903017</v>
      </c>
      <c r="C31" s="44">
        <v>0</v>
      </c>
      <c r="D31" s="13">
        <v>558</v>
      </c>
      <c r="E31" s="7"/>
      <c r="F31" s="7">
        <v>558</v>
      </c>
      <c r="G31" s="7"/>
      <c r="H31" s="7">
        <v>0</v>
      </c>
      <c r="I31" s="1"/>
      <c r="J31" s="1"/>
    </row>
    <row r="32" spans="1:10" ht="12.75">
      <c r="A32" s="5" t="s">
        <v>22</v>
      </c>
      <c r="B32" s="14">
        <v>33903018</v>
      </c>
      <c r="C32" s="44">
        <v>222.73</v>
      </c>
      <c r="D32" s="13">
        <v>266.73</v>
      </c>
      <c r="E32" s="7"/>
      <c r="F32" s="7">
        <v>266.73</v>
      </c>
      <c r="G32" s="7"/>
      <c r="H32" s="7">
        <v>0</v>
      </c>
      <c r="I32" s="1"/>
      <c r="J32" s="1"/>
    </row>
    <row r="33" spans="1:10" ht="12.75">
      <c r="A33" s="5" t="s">
        <v>23</v>
      </c>
      <c r="B33" s="14">
        <v>33903019</v>
      </c>
      <c r="C33" s="44">
        <v>1588</v>
      </c>
      <c r="D33" s="13">
        <v>3497.67</v>
      </c>
      <c r="E33" s="7"/>
      <c r="F33" s="7">
        <v>1697.42</v>
      </c>
      <c r="G33" s="7">
        <v>1688.2</v>
      </c>
      <c r="H33" s="7">
        <v>112.05</v>
      </c>
      <c r="I33" s="1"/>
      <c r="J33" s="1"/>
    </row>
    <row r="34" spans="1:10" ht="12.75">
      <c r="A34" s="5" t="s">
        <v>24</v>
      </c>
      <c r="B34" s="14">
        <v>33903020</v>
      </c>
      <c r="C34" s="44">
        <v>0</v>
      </c>
      <c r="D34" s="13">
        <v>0</v>
      </c>
      <c r="E34" s="7"/>
      <c r="F34" s="7"/>
      <c r="G34" s="7"/>
      <c r="H34" s="7">
        <v>0</v>
      </c>
      <c r="I34" s="1"/>
      <c r="J34" s="1"/>
    </row>
    <row r="35" spans="1:10" ht="12.75">
      <c r="A35" s="5" t="s">
        <v>25</v>
      </c>
      <c r="B35" s="14">
        <v>33903021</v>
      </c>
      <c r="C35" s="44">
        <v>0</v>
      </c>
      <c r="D35" s="13">
        <v>0</v>
      </c>
      <c r="E35" s="7"/>
      <c r="F35" s="7"/>
      <c r="G35" s="7"/>
      <c r="H35" s="7">
        <v>0</v>
      </c>
      <c r="I35" s="1"/>
      <c r="J35" s="1"/>
    </row>
    <row r="36" spans="1:10" ht="12.75">
      <c r="A36" s="5" t="s">
        <v>83</v>
      </c>
      <c r="B36" s="14">
        <v>33903022</v>
      </c>
      <c r="C36" s="44">
        <v>0</v>
      </c>
      <c r="D36" s="13">
        <v>0</v>
      </c>
      <c r="E36" s="7"/>
      <c r="F36" s="7"/>
      <c r="G36" s="7"/>
      <c r="H36" s="7">
        <v>0</v>
      </c>
      <c r="I36" s="1"/>
      <c r="J36" s="1"/>
    </row>
    <row r="37" spans="1:10" ht="12.75">
      <c r="A37" s="5" t="s">
        <v>26</v>
      </c>
      <c r="B37" s="14">
        <v>33903023</v>
      </c>
      <c r="C37" s="44">
        <v>40.74</v>
      </c>
      <c r="D37" s="13">
        <v>40.74</v>
      </c>
      <c r="E37" s="7"/>
      <c r="F37" s="7">
        <v>40.74</v>
      </c>
      <c r="G37" s="7"/>
      <c r="H37" s="7">
        <v>0</v>
      </c>
      <c r="I37" s="1"/>
      <c r="J37" s="1"/>
    </row>
    <row r="38" spans="1:10" ht="12.75">
      <c r="A38" s="5" t="s">
        <v>27</v>
      </c>
      <c r="B38" s="14">
        <v>33903024</v>
      </c>
      <c r="C38" s="44">
        <v>60</v>
      </c>
      <c r="D38" s="13">
        <v>15180.7</v>
      </c>
      <c r="E38" s="7">
        <v>298</v>
      </c>
      <c r="F38" s="7">
        <v>12744.3</v>
      </c>
      <c r="G38" s="7">
        <v>2138.4</v>
      </c>
      <c r="H38" s="7">
        <v>0</v>
      </c>
      <c r="I38" s="1"/>
      <c r="J38" s="1"/>
    </row>
    <row r="39" spans="1:10" ht="12.75">
      <c r="A39" s="5" t="s">
        <v>28</v>
      </c>
      <c r="B39" s="14">
        <v>33903025</v>
      </c>
      <c r="C39" s="44">
        <v>0</v>
      </c>
      <c r="D39" s="13">
        <v>304.5</v>
      </c>
      <c r="E39" s="7"/>
      <c r="F39" s="7">
        <v>304.5</v>
      </c>
      <c r="G39" s="7"/>
      <c r="H39" s="7">
        <v>0</v>
      </c>
      <c r="I39" s="1"/>
      <c r="J39" s="1"/>
    </row>
    <row r="40" spans="1:10" ht="12.75">
      <c r="A40" s="5" t="s">
        <v>84</v>
      </c>
      <c r="B40" s="14">
        <v>33903026</v>
      </c>
      <c r="C40" s="44">
        <v>0</v>
      </c>
      <c r="D40" s="13">
        <v>0</v>
      </c>
      <c r="E40" s="7"/>
      <c r="F40" s="7"/>
      <c r="G40" s="7"/>
      <c r="H40" s="7">
        <v>0</v>
      </c>
      <c r="I40" s="1"/>
      <c r="J40" s="1"/>
    </row>
    <row r="41" spans="1:10" ht="12.75">
      <c r="A41" s="5" t="s">
        <v>29</v>
      </c>
      <c r="B41" s="14">
        <v>33903027</v>
      </c>
      <c r="C41" s="44">
        <v>182</v>
      </c>
      <c r="D41" s="13">
        <v>552</v>
      </c>
      <c r="E41" s="7"/>
      <c r="F41" s="7">
        <v>520</v>
      </c>
      <c r="G41" s="7">
        <v>32</v>
      </c>
      <c r="H41" s="7">
        <v>0</v>
      </c>
      <c r="I41" s="1"/>
      <c r="J41" s="1"/>
    </row>
    <row r="42" spans="1:10" ht="12.75">
      <c r="A42" s="5" t="s">
        <v>30</v>
      </c>
      <c r="B42" s="14">
        <v>33903028</v>
      </c>
      <c r="C42" s="44">
        <v>0</v>
      </c>
      <c r="D42" s="13">
        <v>0</v>
      </c>
      <c r="E42" s="7"/>
      <c r="F42" s="7"/>
      <c r="G42" s="7"/>
      <c r="H42" s="7">
        <v>0</v>
      </c>
      <c r="I42" s="1"/>
      <c r="J42" s="1"/>
    </row>
    <row r="43" spans="1:10" ht="12.75">
      <c r="A43" s="5" t="s">
        <v>31</v>
      </c>
      <c r="B43" s="14">
        <v>33903029</v>
      </c>
      <c r="C43" s="44">
        <v>167.2</v>
      </c>
      <c r="D43" s="13">
        <v>2539.2</v>
      </c>
      <c r="E43" s="7"/>
      <c r="F43" s="7">
        <v>2487</v>
      </c>
      <c r="G43" s="7">
        <v>52.2</v>
      </c>
      <c r="H43" s="7">
        <v>0</v>
      </c>
      <c r="I43" s="1"/>
      <c r="J43" s="1"/>
    </row>
    <row r="44" spans="1:10" ht="12.75">
      <c r="A44" s="5" t="s">
        <v>32</v>
      </c>
      <c r="B44" s="14">
        <v>33903031</v>
      </c>
      <c r="C44" s="44">
        <v>0</v>
      </c>
      <c r="D44" s="13">
        <v>0</v>
      </c>
      <c r="E44" s="7"/>
      <c r="F44" s="7"/>
      <c r="G44" s="7"/>
      <c r="H44" s="7">
        <v>0</v>
      </c>
      <c r="I44" s="1"/>
      <c r="J44" s="1"/>
    </row>
    <row r="45" spans="1:10" ht="12.75">
      <c r="A45" s="5" t="s">
        <v>33</v>
      </c>
      <c r="B45" s="14">
        <v>33903033</v>
      </c>
      <c r="C45" s="44">
        <v>1485.83</v>
      </c>
      <c r="D45" s="13">
        <v>22039.11</v>
      </c>
      <c r="E45" s="7">
        <v>5420.09</v>
      </c>
      <c r="F45" s="7">
        <v>11726.57</v>
      </c>
      <c r="G45" s="7">
        <v>3666.16</v>
      </c>
      <c r="H45" s="7">
        <v>1226.29</v>
      </c>
      <c r="I45" s="1"/>
      <c r="J45" s="1"/>
    </row>
    <row r="46" spans="1:10" ht="12.75">
      <c r="A46" s="5" t="s">
        <v>34</v>
      </c>
      <c r="B46" s="14">
        <v>33903034</v>
      </c>
      <c r="C46" s="44">
        <v>0</v>
      </c>
      <c r="D46" s="13">
        <v>506.05</v>
      </c>
      <c r="E46" s="7">
        <v>499.55</v>
      </c>
      <c r="F46" s="7">
        <v>6.5</v>
      </c>
      <c r="G46" s="7"/>
      <c r="H46" s="7">
        <v>0</v>
      </c>
      <c r="I46" s="1"/>
      <c r="J46" s="1"/>
    </row>
    <row r="47" spans="1:10" ht="12.75">
      <c r="A47" s="5" t="s">
        <v>35</v>
      </c>
      <c r="B47" s="14">
        <v>33903097</v>
      </c>
      <c r="C47" s="44">
        <v>1979.3</v>
      </c>
      <c r="D47" s="13">
        <v>10418.6</v>
      </c>
      <c r="E47" s="7">
        <v>7854.64</v>
      </c>
      <c r="F47" s="7">
        <v>2563.96</v>
      </c>
      <c r="G47" s="7"/>
      <c r="H47" s="7">
        <v>0</v>
      </c>
      <c r="I47" s="1"/>
      <c r="J47" s="1"/>
    </row>
    <row r="48" spans="1:10" ht="12.75">
      <c r="A48" s="5" t="s">
        <v>36</v>
      </c>
      <c r="B48" s="14">
        <v>33903099</v>
      </c>
      <c r="C48" s="44">
        <v>0</v>
      </c>
      <c r="D48" s="13">
        <v>0</v>
      </c>
      <c r="E48" s="7"/>
      <c r="F48" s="7"/>
      <c r="G48" s="7"/>
      <c r="H48" s="7">
        <v>0</v>
      </c>
      <c r="I48" s="1"/>
      <c r="J48" s="1"/>
    </row>
    <row r="49" spans="1:10" ht="12.75">
      <c r="A49" s="5" t="s">
        <v>37</v>
      </c>
      <c r="B49" s="14">
        <v>33903301</v>
      </c>
      <c r="C49" s="44">
        <v>5149.34</v>
      </c>
      <c r="D49" s="13">
        <v>15975.29</v>
      </c>
      <c r="E49" s="7">
        <v>3170.1</v>
      </c>
      <c r="F49" s="7">
        <v>10492.72</v>
      </c>
      <c r="G49" s="7">
        <v>2140.95</v>
      </c>
      <c r="H49" s="7">
        <v>171.52</v>
      </c>
      <c r="I49" s="1"/>
      <c r="J49" s="1"/>
    </row>
    <row r="50" spans="1:10" ht="12.75">
      <c r="A50" s="5" t="s">
        <v>38</v>
      </c>
      <c r="B50" s="14">
        <v>33903302</v>
      </c>
      <c r="C50" s="44">
        <v>9423.65</v>
      </c>
      <c r="D50" s="13">
        <v>39868.64</v>
      </c>
      <c r="E50" s="7">
        <v>4563.99</v>
      </c>
      <c r="F50" s="7">
        <v>16953.73</v>
      </c>
      <c r="G50" s="7">
        <v>7437.38</v>
      </c>
      <c r="H50" s="7">
        <v>10913.54</v>
      </c>
      <c r="I50" s="1"/>
      <c r="J50" s="1"/>
    </row>
    <row r="51" spans="1:10" ht="12.75">
      <c r="A51" s="5" t="s">
        <v>39</v>
      </c>
      <c r="B51" s="14">
        <v>33903303</v>
      </c>
      <c r="C51" s="44">
        <v>-1.8</v>
      </c>
      <c r="D51" s="13">
        <v>5437.5</v>
      </c>
      <c r="E51" s="7">
        <v>3998.2</v>
      </c>
      <c r="F51" s="7">
        <v>1439.3</v>
      </c>
      <c r="G51" s="7"/>
      <c r="H51" s="7">
        <v>0</v>
      </c>
      <c r="I51" s="1"/>
      <c r="J51" s="1"/>
    </row>
    <row r="52" spans="1:10" ht="12.75">
      <c r="A52" s="5" t="s">
        <v>40</v>
      </c>
      <c r="B52" s="14">
        <v>33903399</v>
      </c>
      <c r="C52" s="44">
        <v>0</v>
      </c>
      <c r="D52" s="13">
        <v>0</v>
      </c>
      <c r="E52" s="7"/>
      <c r="F52" s="7"/>
      <c r="G52" s="7"/>
      <c r="H52" s="7">
        <v>0</v>
      </c>
      <c r="I52" s="1"/>
      <c r="J52" s="1"/>
    </row>
    <row r="53" spans="1:10" ht="12.75">
      <c r="A53" s="5" t="s">
        <v>41</v>
      </c>
      <c r="B53" s="14">
        <v>33903602</v>
      </c>
      <c r="C53" s="44">
        <v>1476.48</v>
      </c>
      <c r="D53" s="13">
        <v>4999.48</v>
      </c>
      <c r="E53" s="7"/>
      <c r="F53" s="7">
        <v>4999.48</v>
      </c>
      <c r="G53" s="7"/>
      <c r="H53" s="7">
        <v>0</v>
      </c>
      <c r="I53" s="1"/>
      <c r="J53" s="1"/>
    </row>
    <row r="54" spans="1:10" ht="12.75">
      <c r="A54" s="5" t="s">
        <v>85</v>
      </c>
      <c r="B54" s="6">
        <v>33903603</v>
      </c>
      <c r="C54" s="7">
        <v>0</v>
      </c>
      <c r="D54" s="13">
        <v>0</v>
      </c>
      <c r="E54" s="7"/>
      <c r="F54" s="7"/>
      <c r="G54" s="7"/>
      <c r="H54" s="7">
        <v>0</v>
      </c>
      <c r="I54" s="1"/>
      <c r="J54" s="1"/>
    </row>
    <row r="55" spans="1:10" ht="12.75">
      <c r="A55" s="5" t="s">
        <v>42</v>
      </c>
      <c r="B55" s="6">
        <v>33903605</v>
      </c>
      <c r="C55" s="7">
        <v>0</v>
      </c>
      <c r="D55" s="13">
        <v>0</v>
      </c>
      <c r="E55" s="7"/>
      <c r="F55" s="7"/>
      <c r="G55" s="7"/>
      <c r="H55" s="7">
        <v>0</v>
      </c>
      <c r="I55" s="1"/>
      <c r="J55" s="1"/>
    </row>
    <row r="56" spans="1:10" ht="12.75">
      <c r="A56" s="5" t="s">
        <v>43</v>
      </c>
      <c r="B56" s="6">
        <v>33903607</v>
      </c>
      <c r="C56" s="7">
        <v>0</v>
      </c>
      <c r="D56" s="13">
        <v>0</v>
      </c>
      <c r="E56" s="7"/>
      <c r="F56" s="7"/>
      <c r="G56" s="7"/>
      <c r="H56" s="7">
        <v>0</v>
      </c>
      <c r="I56" s="1"/>
      <c r="J56" s="1"/>
    </row>
    <row r="57" spans="1:10" ht="12.75">
      <c r="A57" s="5" t="s">
        <v>86</v>
      </c>
      <c r="B57" s="6">
        <v>33903608</v>
      </c>
      <c r="C57" s="7">
        <v>8393.05</v>
      </c>
      <c r="D57" s="13">
        <v>54137.13</v>
      </c>
      <c r="E57" s="7"/>
      <c r="F57" s="7">
        <v>54137.13</v>
      </c>
      <c r="G57" s="7"/>
      <c r="H57" s="7">
        <v>0</v>
      </c>
      <c r="I57" s="1"/>
      <c r="J57" s="1"/>
    </row>
    <row r="58" spans="1:10" ht="12.75">
      <c r="A58" s="5" t="s">
        <v>44</v>
      </c>
      <c r="B58" s="6">
        <v>33903609</v>
      </c>
      <c r="C58" s="7">
        <v>0</v>
      </c>
      <c r="D58" s="13">
        <v>0</v>
      </c>
      <c r="E58" s="7"/>
      <c r="F58" s="7"/>
      <c r="G58" s="7"/>
      <c r="H58" s="7">
        <v>0</v>
      </c>
      <c r="I58" s="1"/>
      <c r="J58" s="1"/>
    </row>
    <row r="59" spans="1:10" ht="12.75">
      <c r="A59" s="5" t="s">
        <v>45</v>
      </c>
      <c r="B59" s="6">
        <v>33903697</v>
      </c>
      <c r="C59" s="7">
        <v>0</v>
      </c>
      <c r="D59" s="13">
        <v>0</v>
      </c>
      <c r="E59" s="7"/>
      <c r="F59" s="7"/>
      <c r="G59" s="7"/>
      <c r="H59" s="7">
        <v>0</v>
      </c>
      <c r="I59" s="1"/>
      <c r="J59" s="1"/>
    </row>
    <row r="60" spans="1:10" ht="12.75">
      <c r="A60" s="5" t="s">
        <v>77</v>
      </c>
      <c r="B60" s="6">
        <v>33903699</v>
      </c>
      <c r="C60" s="7">
        <v>0</v>
      </c>
      <c r="D60" s="13">
        <v>0</v>
      </c>
      <c r="E60" s="7"/>
      <c r="F60" s="7"/>
      <c r="G60" s="7"/>
      <c r="H60" s="7">
        <v>0</v>
      </c>
      <c r="I60" s="1"/>
      <c r="J60" s="1"/>
    </row>
    <row r="61" spans="1:10" ht="12.75">
      <c r="A61" s="5" t="s">
        <v>87</v>
      </c>
      <c r="B61" s="6">
        <v>33903701</v>
      </c>
      <c r="C61" s="7">
        <v>0</v>
      </c>
      <c r="D61" s="13">
        <v>0</v>
      </c>
      <c r="E61" s="7"/>
      <c r="F61" s="7"/>
      <c r="G61" s="7"/>
      <c r="H61" s="7">
        <v>0</v>
      </c>
      <c r="I61" s="1"/>
      <c r="J61" s="1"/>
    </row>
    <row r="62" spans="1:10" ht="12.75">
      <c r="A62" s="5" t="s">
        <v>88</v>
      </c>
      <c r="B62" s="6">
        <v>33903702</v>
      </c>
      <c r="C62" s="7">
        <v>0</v>
      </c>
      <c r="D62" s="13">
        <v>0</v>
      </c>
      <c r="E62" s="7"/>
      <c r="F62" s="7"/>
      <c r="G62" s="7"/>
      <c r="H62" s="7">
        <v>0</v>
      </c>
      <c r="I62" s="1"/>
      <c r="J62" s="1"/>
    </row>
    <row r="63" spans="1:10" ht="12.75">
      <c r="A63" s="5" t="s">
        <v>89</v>
      </c>
      <c r="B63" s="6">
        <v>33903704</v>
      </c>
      <c r="C63" s="7">
        <v>0</v>
      </c>
      <c r="D63" s="13">
        <v>0</v>
      </c>
      <c r="E63" s="7"/>
      <c r="F63" s="7"/>
      <c r="G63" s="7"/>
      <c r="H63" s="7">
        <v>0</v>
      </c>
      <c r="I63" s="1"/>
      <c r="J63" s="1"/>
    </row>
    <row r="64" spans="1:10" ht="12.75">
      <c r="A64" s="5" t="s">
        <v>90</v>
      </c>
      <c r="B64" s="6">
        <v>33903799</v>
      </c>
      <c r="C64" s="7">
        <v>0</v>
      </c>
      <c r="D64" s="13">
        <v>0</v>
      </c>
      <c r="E64" s="7"/>
      <c r="F64" s="7"/>
      <c r="G64" s="7"/>
      <c r="H64" s="7">
        <v>0</v>
      </c>
      <c r="I64" s="1"/>
      <c r="J64" s="1"/>
    </row>
    <row r="65" spans="1:10" ht="12.75">
      <c r="A65" s="5" t="s">
        <v>47</v>
      </c>
      <c r="B65" s="6">
        <v>33903901</v>
      </c>
      <c r="C65" s="7">
        <v>893</v>
      </c>
      <c r="D65" s="13">
        <v>3709</v>
      </c>
      <c r="E65" s="7"/>
      <c r="F65" s="7">
        <v>3709</v>
      </c>
      <c r="G65" s="7"/>
      <c r="H65" s="7">
        <v>0</v>
      </c>
      <c r="I65" s="1"/>
      <c r="J65" s="1"/>
    </row>
    <row r="66" spans="1:10" ht="12.75">
      <c r="A66" s="5" t="s">
        <v>91</v>
      </c>
      <c r="B66" s="6">
        <v>33903902</v>
      </c>
      <c r="C66" s="7">
        <v>22395.26</v>
      </c>
      <c r="D66" s="13">
        <v>78918.64</v>
      </c>
      <c r="E66" s="7">
        <v>67355.86</v>
      </c>
      <c r="F66" s="7">
        <v>11562.78</v>
      </c>
      <c r="G66" s="7"/>
      <c r="H66" s="7">
        <v>0</v>
      </c>
      <c r="I66" s="1"/>
      <c r="J66" s="1"/>
    </row>
    <row r="67" spans="1:10" ht="12.75">
      <c r="A67" s="5" t="s">
        <v>48</v>
      </c>
      <c r="B67" s="6">
        <v>33903903</v>
      </c>
      <c r="C67" s="7">
        <v>0</v>
      </c>
      <c r="D67" s="13">
        <v>0</v>
      </c>
      <c r="E67" s="7"/>
      <c r="F67" s="7"/>
      <c r="G67" s="7"/>
      <c r="H67" s="7">
        <v>0</v>
      </c>
      <c r="I67" s="1"/>
      <c r="J67" s="1"/>
    </row>
    <row r="68" spans="1:10" ht="12.75">
      <c r="A68" s="5" t="s">
        <v>49</v>
      </c>
      <c r="B68" s="6">
        <v>33903904</v>
      </c>
      <c r="C68" s="7">
        <v>4768.87</v>
      </c>
      <c r="D68" s="13">
        <v>29634.4</v>
      </c>
      <c r="E68" s="7">
        <v>13071.47</v>
      </c>
      <c r="F68" s="7">
        <v>14733.47</v>
      </c>
      <c r="G68" s="7">
        <v>1829.46</v>
      </c>
      <c r="H68" s="7">
        <v>0</v>
      </c>
      <c r="I68" s="1"/>
      <c r="J68" s="1"/>
    </row>
    <row r="69" spans="1:10" ht="12.75">
      <c r="A69" s="5" t="s">
        <v>107</v>
      </c>
      <c r="B69" s="6">
        <v>33903905</v>
      </c>
      <c r="C69" s="7">
        <v>2183.84</v>
      </c>
      <c r="D69" s="13">
        <v>3134.35</v>
      </c>
      <c r="E69" s="7">
        <v>3134.35</v>
      </c>
      <c r="F69" s="7"/>
      <c r="G69" s="7"/>
      <c r="H69" s="7">
        <v>0</v>
      </c>
      <c r="I69" s="1"/>
      <c r="J69" s="1"/>
    </row>
    <row r="70" spans="1:10" ht="12.75">
      <c r="A70" s="5" t="s">
        <v>92</v>
      </c>
      <c r="B70" s="6">
        <v>33903906</v>
      </c>
      <c r="C70" s="7">
        <v>334493.34</v>
      </c>
      <c r="D70" s="13">
        <v>1214560.26</v>
      </c>
      <c r="E70" s="7">
        <v>1214560.26</v>
      </c>
      <c r="F70" s="7"/>
      <c r="G70" s="7"/>
      <c r="H70" s="7">
        <v>0</v>
      </c>
      <c r="I70" s="1"/>
      <c r="J70" s="1"/>
    </row>
    <row r="71" spans="1:10" ht="12.75">
      <c r="A71" s="5" t="s">
        <v>93</v>
      </c>
      <c r="B71" s="6">
        <v>33903907</v>
      </c>
      <c r="C71" s="7">
        <v>0</v>
      </c>
      <c r="D71" s="13">
        <v>107470.03</v>
      </c>
      <c r="E71" s="7">
        <v>107470.03</v>
      </c>
      <c r="F71" s="7"/>
      <c r="G71" s="7"/>
      <c r="H71" s="7">
        <v>0</v>
      </c>
      <c r="I71" s="1"/>
      <c r="J71" s="1"/>
    </row>
    <row r="72" spans="1:10" ht="12.75">
      <c r="A72" s="5" t="s">
        <v>94</v>
      </c>
      <c r="B72" s="6">
        <v>33903908</v>
      </c>
      <c r="C72" s="7">
        <v>0</v>
      </c>
      <c r="D72" s="13">
        <v>0</v>
      </c>
      <c r="E72" s="7"/>
      <c r="F72" s="7"/>
      <c r="G72" s="7"/>
      <c r="H72" s="7">
        <v>0</v>
      </c>
      <c r="I72" s="1"/>
      <c r="J72" s="1"/>
    </row>
    <row r="73" spans="1:10" ht="12.75">
      <c r="A73" s="5" t="s">
        <v>111</v>
      </c>
      <c r="B73" s="6">
        <v>33903909</v>
      </c>
      <c r="C73" s="7">
        <v>150</v>
      </c>
      <c r="D73" s="13">
        <v>270</v>
      </c>
      <c r="E73" s="7"/>
      <c r="F73" s="7">
        <v>150</v>
      </c>
      <c r="G73" s="7">
        <v>120</v>
      </c>
      <c r="H73" s="7">
        <v>0</v>
      </c>
      <c r="I73" s="1"/>
      <c r="J73" s="1"/>
    </row>
    <row r="74" spans="1:10" ht="12.75">
      <c r="A74" s="5" t="s">
        <v>164</v>
      </c>
      <c r="B74" s="6">
        <v>33903910</v>
      </c>
      <c r="C74" s="7">
        <v>98</v>
      </c>
      <c r="D74" s="13">
        <v>98</v>
      </c>
      <c r="E74" s="7"/>
      <c r="F74" s="7">
        <v>98</v>
      </c>
      <c r="G74" s="7"/>
      <c r="H74" s="7">
        <v>0</v>
      </c>
      <c r="I74" s="1"/>
      <c r="J74" s="1"/>
    </row>
    <row r="75" spans="1:10" ht="12.75">
      <c r="A75" s="5" t="s">
        <v>95</v>
      </c>
      <c r="B75" s="6">
        <v>33903912</v>
      </c>
      <c r="C75" s="7">
        <v>710</v>
      </c>
      <c r="D75" s="13">
        <v>3231</v>
      </c>
      <c r="E75" s="7"/>
      <c r="F75" s="7">
        <v>2901</v>
      </c>
      <c r="G75" s="7">
        <v>330</v>
      </c>
      <c r="H75" s="7">
        <v>0</v>
      </c>
      <c r="I75" s="1"/>
      <c r="J75" s="1"/>
    </row>
    <row r="76" spans="1:10" ht="12.75">
      <c r="A76" s="5" t="s">
        <v>50</v>
      </c>
      <c r="B76" s="6">
        <v>33903913</v>
      </c>
      <c r="C76" s="7">
        <v>753</v>
      </c>
      <c r="D76" s="13">
        <v>1378</v>
      </c>
      <c r="E76" s="7">
        <v>380</v>
      </c>
      <c r="F76" s="7">
        <v>998</v>
      </c>
      <c r="G76" s="7"/>
      <c r="H76" s="7">
        <v>0</v>
      </c>
      <c r="I76" s="1"/>
      <c r="J76" s="1"/>
    </row>
    <row r="77" spans="1:10" ht="12.75">
      <c r="A77" s="5" t="s">
        <v>51</v>
      </c>
      <c r="B77" s="6">
        <v>33903914</v>
      </c>
      <c r="C77" s="7">
        <v>420</v>
      </c>
      <c r="D77" s="13">
        <v>2028</v>
      </c>
      <c r="E77" s="7">
        <v>312</v>
      </c>
      <c r="F77" s="7">
        <v>1716</v>
      </c>
      <c r="G77" s="7"/>
      <c r="H77" s="7">
        <v>0</v>
      </c>
      <c r="I77" s="1"/>
      <c r="J77" s="1"/>
    </row>
    <row r="78" spans="1:10" ht="12.75">
      <c r="A78" s="5" t="s">
        <v>52</v>
      </c>
      <c r="B78" s="6">
        <v>33903916</v>
      </c>
      <c r="C78" s="7">
        <v>0</v>
      </c>
      <c r="D78" s="13">
        <v>0</v>
      </c>
      <c r="E78" s="7"/>
      <c r="F78" s="7"/>
      <c r="G78" s="7"/>
      <c r="H78" s="7">
        <v>0</v>
      </c>
      <c r="I78" s="1"/>
      <c r="J78" s="1"/>
    </row>
    <row r="79" spans="1:10" ht="12.75">
      <c r="A79" s="5" t="s">
        <v>53</v>
      </c>
      <c r="B79" s="6">
        <v>33903917</v>
      </c>
      <c r="C79" s="7">
        <v>0</v>
      </c>
      <c r="D79" s="13">
        <v>1650</v>
      </c>
      <c r="E79" s="7"/>
      <c r="F79" s="7">
        <v>1650</v>
      </c>
      <c r="G79" s="7"/>
      <c r="H79" s="7">
        <v>0</v>
      </c>
      <c r="I79" s="1"/>
      <c r="J79" s="1"/>
    </row>
    <row r="80" spans="1:10" ht="12.75">
      <c r="A80" s="5" t="s">
        <v>54</v>
      </c>
      <c r="B80" s="6">
        <v>33903918</v>
      </c>
      <c r="C80" s="7">
        <v>666.64</v>
      </c>
      <c r="D80" s="13">
        <v>2376.13</v>
      </c>
      <c r="E80" s="7"/>
      <c r="F80" s="7">
        <v>750.2</v>
      </c>
      <c r="G80" s="7">
        <v>991.93</v>
      </c>
      <c r="H80" s="7">
        <v>634</v>
      </c>
      <c r="I80" s="1"/>
      <c r="J80" s="1"/>
    </row>
    <row r="81" spans="1:10" ht="12.75">
      <c r="A81" s="5" t="s">
        <v>55</v>
      </c>
      <c r="B81" s="6">
        <v>33903919</v>
      </c>
      <c r="C81" s="7">
        <v>0</v>
      </c>
      <c r="D81" s="13">
        <v>0</v>
      </c>
      <c r="E81" s="7"/>
      <c r="F81" s="7"/>
      <c r="G81" s="7"/>
      <c r="H81" s="7">
        <v>0</v>
      </c>
      <c r="I81" s="1"/>
      <c r="J81" s="1"/>
    </row>
    <row r="82" spans="1:10" ht="12.75">
      <c r="A82" s="5" t="s">
        <v>56</v>
      </c>
      <c r="B82" s="6">
        <v>33903921</v>
      </c>
      <c r="C82" s="7">
        <v>0</v>
      </c>
      <c r="D82" s="13">
        <v>4005.95</v>
      </c>
      <c r="E82" s="7"/>
      <c r="F82" s="7">
        <v>1679.95</v>
      </c>
      <c r="G82" s="7">
        <v>2040</v>
      </c>
      <c r="H82" s="7">
        <v>286</v>
      </c>
      <c r="I82" s="1"/>
      <c r="J82" s="1"/>
    </row>
    <row r="83" spans="1:10" ht="12.75">
      <c r="A83" s="5" t="s">
        <v>57</v>
      </c>
      <c r="B83" s="6">
        <v>33903922</v>
      </c>
      <c r="C83" s="7">
        <v>0</v>
      </c>
      <c r="D83" s="13">
        <v>0</v>
      </c>
      <c r="E83" s="7"/>
      <c r="F83" s="7"/>
      <c r="G83" s="7"/>
      <c r="H83" s="7">
        <v>0</v>
      </c>
      <c r="I83" s="1"/>
      <c r="J83" s="1"/>
    </row>
    <row r="84" spans="1:10" ht="12.75">
      <c r="A84" s="5" t="s">
        <v>58</v>
      </c>
      <c r="B84" s="6">
        <v>33903923</v>
      </c>
      <c r="C84" s="7">
        <v>0</v>
      </c>
      <c r="D84" s="13">
        <v>0</v>
      </c>
      <c r="E84" s="7"/>
      <c r="F84" s="7"/>
      <c r="G84" s="7"/>
      <c r="H84" s="7">
        <v>0</v>
      </c>
      <c r="I84" s="1"/>
      <c r="J84" s="1"/>
    </row>
    <row r="85" spans="1:10" ht="12.75">
      <c r="A85" s="5" t="s">
        <v>59</v>
      </c>
      <c r="B85" s="6">
        <v>33903924</v>
      </c>
      <c r="C85" s="7">
        <v>2187.2</v>
      </c>
      <c r="D85" s="13">
        <v>9308.7</v>
      </c>
      <c r="E85" s="7"/>
      <c r="F85" s="7">
        <v>9211.5</v>
      </c>
      <c r="G85" s="7"/>
      <c r="H85" s="7">
        <v>97.2</v>
      </c>
      <c r="I85" s="1"/>
      <c r="J85" s="1"/>
    </row>
    <row r="86" spans="1:10" ht="12.75">
      <c r="A86" s="5" t="s">
        <v>60</v>
      </c>
      <c r="B86" s="6">
        <v>33903925</v>
      </c>
      <c r="C86" s="7">
        <v>15726.26</v>
      </c>
      <c r="D86" s="13">
        <v>17650.64</v>
      </c>
      <c r="E86" s="7">
        <v>1200.08</v>
      </c>
      <c r="F86" s="7">
        <v>53.34</v>
      </c>
      <c r="G86" s="7">
        <v>15532.84</v>
      </c>
      <c r="H86" s="7">
        <v>864.38</v>
      </c>
      <c r="I86" s="1"/>
      <c r="J86" s="1"/>
    </row>
    <row r="87" spans="1:10" ht="12.75">
      <c r="A87" s="5" t="s">
        <v>61</v>
      </c>
      <c r="B87" s="6">
        <v>33903926</v>
      </c>
      <c r="C87" s="7">
        <v>4320.73</v>
      </c>
      <c r="D87" s="13">
        <v>4941.73</v>
      </c>
      <c r="E87" s="7"/>
      <c r="F87" s="7">
        <v>4941.73</v>
      </c>
      <c r="G87" s="7"/>
      <c r="H87" s="7">
        <v>0</v>
      </c>
      <c r="I87" s="1"/>
      <c r="J87" s="1"/>
    </row>
    <row r="88" spans="1:10" ht="12.75">
      <c r="A88" s="5" t="s">
        <v>62</v>
      </c>
      <c r="B88" s="6">
        <v>33903927</v>
      </c>
      <c r="C88" s="7">
        <v>7227.48</v>
      </c>
      <c r="D88" s="13">
        <v>16595.2</v>
      </c>
      <c r="E88" s="7">
        <v>11621.28</v>
      </c>
      <c r="F88" s="7">
        <v>4973.92</v>
      </c>
      <c r="G88" s="7"/>
      <c r="H88" s="7">
        <v>0</v>
      </c>
      <c r="I88" s="1"/>
      <c r="J88" s="1"/>
    </row>
    <row r="89" spans="1:10" ht="12.75">
      <c r="A89" s="5" t="s">
        <v>63</v>
      </c>
      <c r="B89" s="6">
        <v>33903928</v>
      </c>
      <c r="C89" s="7">
        <v>0</v>
      </c>
      <c r="D89" s="13">
        <v>205.41</v>
      </c>
      <c r="E89" s="7"/>
      <c r="F89" s="7"/>
      <c r="G89" s="7">
        <v>205.41</v>
      </c>
      <c r="H89" s="7">
        <v>0</v>
      </c>
      <c r="I89" s="1"/>
      <c r="J89" s="1"/>
    </row>
    <row r="90" spans="1:10" ht="12.75">
      <c r="A90" s="5" t="s">
        <v>64</v>
      </c>
      <c r="B90" s="6">
        <v>33903929</v>
      </c>
      <c r="C90" s="7">
        <v>0</v>
      </c>
      <c r="D90" s="13">
        <v>0</v>
      </c>
      <c r="E90" s="7"/>
      <c r="F90" s="7"/>
      <c r="G90" s="7"/>
      <c r="H90" s="7">
        <v>0</v>
      </c>
      <c r="I90" s="1"/>
      <c r="J90" s="1"/>
    </row>
    <row r="91" spans="1:10" ht="12.75">
      <c r="A91" s="5" t="s">
        <v>96</v>
      </c>
      <c r="B91" s="6">
        <v>33903930</v>
      </c>
      <c r="C91" s="7">
        <v>5317.27</v>
      </c>
      <c r="D91" s="13">
        <v>14374.28</v>
      </c>
      <c r="E91" s="7">
        <v>9874.28</v>
      </c>
      <c r="F91" s="7">
        <v>4500</v>
      </c>
      <c r="G91" s="7"/>
      <c r="H91" s="7">
        <v>0</v>
      </c>
      <c r="I91" s="1"/>
      <c r="J91" s="1"/>
    </row>
    <row r="92" spans="1:10" ht="12.75">
      <c r="A92" s="5" t="s">
        <v>65</v>
      </c>
      <c r="B92" s="6">
        <v>33903931</v>
      </c>
      <c r="C92" s="7">
        <v>4577.56</v>
      </c>
      <c r="D92" s="13">
        <v>10992.67</v>
      </c>
      <c r="E92" s="7">
        <v>546.5</v>
      </c>
      <c r="F92" s="7">
        <v>7691.35</v>
      </c>
      <c r="G92" s="7">
        <v>2481.67</v>
      </c>
      <c r="H92" s="7">
        <v>273.15</v>
      </c>
      <c r="I92" s="1"/>
      <c r="J92" s="1"/>
    </row>
    <row r="93" spans="1:10" ht="12.75">
      <c r="A93" s="5" t="s">
        <v>66</v>
      </c>
      <c r="B93" s="6">
        <v>33903932</v>
      </c>
      <c r="C93" s="7">
        <v>119.48</v>
      </c>
      <c r="D93" s="13">
        <v>2779.64</v>
      </c>
      <c r="E93" s="7">
        <v>374.58</v>
      </c>
      <c r="F93" s="7">
        <v>2405.06</v>
      </c>
      <c r="G93" s="7"/>
      <c r="H93" s="7">
        <v>0</v>
      </c>
      <c r="I93" s="1"/>
      <c r="J93" s="1"/>
    </row>
    <row r="94" spans="1:10" ht="12.75">
      <c r="A94" s="5" t="s">
        <v>67</v>
      </c>
      <c r="B94" s="6">
        <v>33903933</v>
      </c>
      <c r="C94" s="7">
        <v>4070</v>
      </c>
      <c r="D94" s="13">
        <v>13183</v>
      </c>
      <c r="E94" s="7">
        <v>11683</v>
      </c>
      <c r="F94" s="7">
        <v>1500</v>
      </c>
      <c r="G94" s="7"/>
      <c r="H94" s="7">
        <v>0</v>
      </c>
      <c r="I94" s="1"/>
      <c r="J94" s="1"/>
    </row>
    <row r="95" spans="1:10" ht="12.75">
      <c r="A95" s="5" t="s">
        <v>68</v>
      </c>
      <c r="B95" s="6">
        <v>33903934</v>
      </c>
      <c r="C95" s="7">
        <v>0</v>
      </c>
      <c r="D95" s="13">
        <v>0</v>
      </c>
      <c r="E95" s="7"/>
      <c r="F95" s="7"/>
      <c r="G95" s="7"/>
      <c r="H95" s="7">
        <v>0</v>
      </c>
      <c r="I95" s="1"/>
      <c r="J95" s="1"/>
    </row>
    <row r="96" spans="1:10" ht="12.75">
      <c r="A96" s="5" t="s">
        <v>69</v>
      </c>
      <c r="B96" s="6">
        <v>33903935</v>
      </c>
      <c r="C96" s="7">
        <v>0</v>
      </c>
      <c r="D96" s="13">
        <v>0</v>
      </c>
      <c r="E96" s="7"/>
      <c r="F96" s="7"/>
      <c r="G96" s="7"/>
      <c r="H96" s="7">
        <v>0</v>
      </c>
      <c r="I96" s="1"/>
      <c r="J96" s="1"/>
    </row>
    <row r="97" spans="1:10" ht="12.75">
      <c r="A97" s="5" t="s">
        <v>97</v>
      </c>
      <c r="B97" s="6">
        <v>33903936</v>
      </c>
      <c r="C97" s="7">
        <v>11358.85</v>
      </c>
      <c r="D97" s="13">
        <v>35013.75</v>
      </c>
      <c r="E97" s="7">
        <v>32313.75</v>
      </c>
      <c r="F97" s="7">
        <v>2700</v>
      </c>
      <c r="G97" s="7"/>
      <c r="H97" s="7">
        <v>0</v>
      </c>
      <c r="I97" s="1"/>
      <c r="J97" s="1"/>
    </row>
    <row r="98" spans="1:10" ht="12.75">
      <c r="A98" s="5" t="s">
        <v>98</v>
      </c>
      <c r="B98" s="6">
        <v>33903937</v>
      </c>
      <c r="C98" s="7">
        <v>0</v>
      </c>
      <c r="D98" s="13">
        <v>0</v>
      </c>
      <c r="E98" s="7"/>
      <c r="F98" s="7"/>
      <c r="G98" s="7"/>
      <c r="H98" s="7">
        <v>0</v>
      </c>
      <c r="I98" s="1"/>
      <c r="J98" s="1"/>
    </row>
    <row r="99" spans="1:10" ht="12.75">
      <c r="A99" s="5" t="s">
        <v>99</v>
      </c>
      <c r="B99" s="6">
        <v>33903938</v>
      </c>
      <c r="C99" s="7">
        <v>0</v>
      </c>
      <c r="D99" s="13">
        <v>0</v>
      </c>
      <c r="E99" s="7"/>
      <c r="F99" s="7"/>
      <c r="G99" s="7"/>
      <c r="H99" s="7">
        <v>0</v>
      </c>
      <c r="I99" s="1"/>
      <c r="J99" s="1"/>
    </row>
    <row r="100" spans="1:10" ht="12.75">
      <c r="A100" s="5" t="s">
        <v>100</v>
      </c>
      <c r="B100" s="6">
        <v>33903939</v>
      </c>
      <c r="C100" s="7">
        <v>27962</v>
      </c>
      <c r="D100" s="13">
        <v>75754.26</v>
      </c>
      <c r="E100" s="7">
        <v>40281.26</v>
      </c>
      <c r="F100" s="7">
        <v>34913</v>
      </c>
      <c r="G100" s="7">
        <v>560</v>
      </c>
      <c r="H100" s="7">
        <v>0</v>
      </c>
      <c r="I100" s="1"/>
      <c r="J100" s="1"/>
    </row>
    <row r="101" spans="1:10" ht="12.75">
      <c r="A101" s="5" t="s">
        <v>165</v>
      </c>
      <c r="B101" s="6">
        <v>33903941</v>
      </c>
      <c r="C101" s="7">
        <v>2496</v>
      </c>
      <c r="D101" s="13">
        <v>8651.68</v>
      </c>
      <c r="E101" s="7"/>
      <c r="F101" s="7">
        <v>3230.68</v>
      </c>
      <c r="G101" s="7">
        <v>4295</v>
      </c>
      <c r="H101" s="7">
        <v>1126</v>
      </c>
      <c r="I101" s="1"/>
      <c r="J101" s="1"/>
    </row>
    <row r="102" spans="1:10" ht="12.75">
      <c r="A102" s="5" t="s">
        <v>101</v>
      </c>
      <c r="B102" s="6">
        <v>33903942</v>
      </c>
      <c r="C102" s="7">
        <v>0</v>
      </c>
      <c r="D102" s="13">
        <v>0</v>
      </c>
      <c r="E102" s="7"/>
      <c r="F102" s="7"/>
      <c r="G102" s="7"/>
      <c r="H102" s="7">
        <v>0</v>
      </c>
      <c r="I102" s="1"/>
      <c r="J102" s="1"/>
    </row>
    <row r="103" spans="1:10" ht="12.75">
      <c r="A103" s="5" t="s">
        <v>102</v>
      </c>
      <c r="B103" s="6">
        <v>33903945</v>
      </c>
      <c r="C103" s="7">
        <v>7877.04</v>
      </c>
      <c r="D103" s="13">
        <v>32663.64</v>
      </c>
      <c r="E103" s="7">
        <v>7877.04</v>
      </c>
      <c r="F103" s="7">
        <v>24786.6</v>
      </c>
      <c r="G103" s="7"/>
      <c r="H103" s="7">
        <v>0</v>
      </c>
      <c r="I103" s="1"/>
      <c r="J103" s="1"/>
    </row>
    <row r="104" spans="1:10" ht="12.75">
      <c r="A104" s="5" t="s">
        <v>78</v>
      </c>
      <c r="B104" s="6">
        <v>33903946</v>
      </c>
      <c r="C104" s="7">
        <v>0</v>
      </c>
      <c r="D104" s="13">
        <v>0</v>
      </c>
      <c r="E104" s="7"/>
      <c r="F104" s="7"/>
      <c r="G104" s="7"/>
      <c r="H104" s="7">
        <v>0</v>
      </c>
      <c r="I104" s="1"/>
      <c r="J104" s="1"/>
    </row>
    <row r="105" spans="1:10" ht="12.75">
      <c r="A105" s="5" t="s">
        <v>103</v>
      </c>
      <c r="B105" s="6">
        <v>33903947</v>
      </c>
      <c r="C105" s="7">
        <v>0</v>
      </c>
      <c r="D105" s="13">
        <v>480</v>
      </c>
      <c r="E105" s="7"/>
      <c r="F105" s="7"/>
      <c r="G105" s="7"/>
      <c r="H105" s="7">
        <v>480</v>
      </c>
      <c r="I105" s="1"/>
      <c r="J105" s="1"/>
    </row>
    <row r="106" spans="1:10" ht="12.75">
      <c r="A106" s="5" t="s">
        <v>104</v>
      </c>
      <c r="B106" s="6">
        <v>33903948</v>
      </c>
      <c r="C106" s="7">
        <v>0</v>
      </c>
      <c r="D106" s="13">
        <v>570</v>
      </c>
      <c r="E106" s="7"/>
      <c r="F106" s="7">
        <v>570</v>
      </c>
      <c r="G106" s="7"/>
      <c r="H106" s="7">
        <v>0</v>
      </c>
      <c r="I106" s="1"/>
      <c r="J106" s="1"/>
    </row>
    <row r="107" spans="1:10" ht="12.75">
      <c r="A107" s="5" t="s">
        <v>71</v>
      </c>
      <c r="B107" s="6">
        <v>33903949</v>
      </c>
      <c r="C107" s="7">
        <v>0</v>
      </c>
      <c r="D107" s="13">
        <v>18201.4</v>
      </c>
      <c r="E107" s="7">
        <f>SUM(13491+2308)</f>
        <v>15799</v>
      </c>
      <c r="F107" s="7"/>
      <c r="G107" s="7"/>
      <c r="H107" s="7">
        <v>2402.4</v>
      </c>
      <c r="I107" s="1"/>
      <c r="J107" s="1"/>
    </row>
    <row r="108" spans="1:10" ht="12.75">
      <c r="A108" s="5" t="s">
        <v>166</v>
      </c>
      <c r="B108" s="6">
        <v>33903950</v>
      </c>
      <c r="C108" s="7">
        <v>8</v>
      </c>
      <c r="D108" s="13">
        <v>8</v>
      </c>
      <c r="E108" s="7"/>
      <c r="F108" s="7">
        <v>8</v>
      </c>
      <c r="G108" s="7"/>
      <c r="H108" s="7">
        <v>0</v>
      </c>
      <c r="I108" s="1"/>
      <c r="J108" s="1"/>
    </row>
    <row r="109" spans="1:10" ht="12.75">
      <c r="A109" s="5" t="s">
        <v>167</v>
      </c>
      <c r="B109" s="6">
        <v>33903951</v>
      </c>
      <c r="C109" s="7">
        <v>1747.1</v>
      </c>
      <c r="D109" s="13">
        <v>1747.1</v>
      </c>
      <c r="E109" s="7"/>
      <c r="F109" s="7">
        <v>1257.1</v>
      </c>
      <c r="G109" s="7">
        <v>490</v>
      </c>
      <c r="H109" s="7">
        <v>0</v>
      </c>
      <c r="I109" s="1"/>
      <c r="J109" s="1"/>
    </row>
    <row r="110" spans="1:10" ht="12.75">
      <c r="A110" s="5" t="s">
        <v>70</v>
      </c>
      <c r="B110" s="6">
        <v>33903997</v>
      </c>
      <c r="C110" s="7">
        <v>1353.71</v>
      </c>
      <c r="D110" s="13">
        <v>10219.82</v>
      </c>
      <c r="E110" s="7">
        <v>9349.71</v>
      </c>
      <c r="F110" s="7">
        <v>870.11</v>
      </c>
      <c r="G110" s="7"/>
      <c r="H110" s="7">
        <v>0</v>
      </c>
      <c r="I110" s="1"/>
      <c r="J110" s="1"/>
    </row>
    <row r="111" spans="1:10" ht="12.75">
      <c r="A111" s="5" t="s">
        <v>46</v>
      </c>
      <c r="B111" s="6">
        <v>33903999</v>
      </c>
      <c r="C111" s="7">
        <v>0</v>
      </c>
      <c r="D111" s="13">
        <v>0</v>
      </c>
      <c r="E111" s="7"/>
      <c r="F111" s="7"/>
      <c r="G111" s="7"/>
      <c r="H111" s="7">
        <v>0</v>
      </c>
      <c r="I111" s="1"/>
      <c r="J111" s="1"/>
    </row>
    <row r="112" spans="1:10" ht="12.75">
      <c r="A112" s="5" t="s">
        <v>105</v>
      </c>
      <c r="B112" s="6">
        <v>33904701</v>
      </c>
      <c r="C112" s="7">
        <v>111747.44</v>
      </c>
      <c r="D112" s="13">
        <v>343589.58</v>
      </c>
      <c r="E112" s="7">
        <v>343589.58</v>
      </c>
      <c r="F112" s="7"/>
      <c r="G112" s="7"/>
      <c r="H112" s="7">
        <v>0</v>
      </c>
      <c r="I112" s="1"/>
      <c r="J112" s="1"/>
    </row>
    <row r="113" spans="1:10" ht="12.75">
      <c r="A113" s="9" t="s">
        <v>72</v>
      </c>
      <c r="B113" s="8">
        <v>33907103</v>
      </c>
      <c r="C113" s="7">
        <v>0</v>
      </c>
      <c r="D113" s="13">
        <v>0</v>
      </c>
      <c r="E113" s="7"/>
      <c r="F113" s="7"/>
      <c r="G113" s="7"/>
      <c r="H113" s="7">
        <v>0</v>
      </c>
      <c r="I113" s="1"/>
      <c r="J113" s="1"/>
    </row>
    <row r="114" spans="1:10" ht="12.75">
      <c r="A114" s="9" t="s">
        <v>79</v>
      </c>
      <c r="B114" s="8">
        <v>33909201</v>
      </c>
      <c r="C114" s="7">
        <v>0</v>
      </c>
      <c r="D114" s="13">
        <v>4683.32</v>
      </c>
      <c r="E114" s="7">
        <v>4683.32</v>
      </c>
      <c r="F114" s="7"/>
      <c r="G114" s="7"/>
      <c r="H114" s="7">
        <v>0</v>
      </c>
      <c r="I114" s="1"/>
      <c r="J114" s="1"/>
    </row>
    <row r="115" spans="1:10" ht="12.75">
      <c r="A115" s="9" t="s">
        <v>80</v>
      </c>
      <c r="B115" s="8">
        <v>33909206</v>
      </c>
      <c r="C115" s="7">
        <v>0</v>
      </c>
      <c r="D115" s="13">
        <v>519.81</v>
      </c>
      <c r="E115" s="7">
        <v>500</v>
      </c>
      <c r="F115" s="7">
        <v>19.81</v>
      </c>
      <c r="G115" s="7"/>
      <c r="H115" s="7">
        <v>0</v>
      </c>
      <c r="I115" s="1"/>
      <c r="J115" s="1"/>
    </row>
    <row r="116" spans="1:10" ht="12.75">
      <c r="A116" s="5" t="s">
        <v>73</v>
      </c>
      <c r="B116" s="6">
        <v>33909213</v>
      </c>
      <c r="C116" s="7">
        <v>4000</v>
      </c>
      <c r="D116" s="13">
        <v>4283</v>
      </c>
      <c r="E116" s="7"/>
      <c r="F116" s="7">
        <v>4283</v>
      </c>
      <c r="G116" s="7"/>
      <c r="H116" s="7">
        <v>0</v>
      </c>
      <c r="I116" s="1"/>
      <c r="J116" s="1"/>
    </row>
    <row r="117" spans="1:10" ht="12.75">
      <c r="A117" s="5" t="s">
        <v>113</v>
      </c>
      <c r="B117" s="6">
        <v>33909220</v>
      </c>
      <c r="C117" s="7">
        <v>0</v>
      </c>
      <c r="D117" s="13">
        <v>0</v>
      </c>
      <c r="E117" s="7"/>
      <c r="F117" s="7"/>
      <c r="G117" s="7"/>
      <c r="H117" s="7">
        <v>0</v>
      </c>
      <c r="I117" s="1"/>
      <c r="J117" s="1"/>
    </row>
    <row r="118" spans="1:10" ht="12.75">
      <c r="A118" s="5" t="s">
        <v>112</v>
      </c>
      <c r="B118" s="6">
        <v>33909225</v>
      </c>
      <c r="C118" s="7">
        <v>1033.85</v>
      </c>
      <c r="D118" s="13">
        <v>3806.69</v>
      </c>
      <c r="E118" s="7">
        <f>SUM(975+2831.69)</f>
        <v>3806.69</v>
      </c>
      <c r="F118" s="7"/>
      <c r="G118" s="7"/>
      <c r="H118" s="7">
        <v>0</v>
      </c>
      <c r="I118" s="1"/>
      <c r="J118" s="1"/>
    </row>
    <row r="119" spans="1:10" ht="12.75">
      <c r="A119" s="5" t="s">
        <v>118</v>
      </c>
      <c r="B119" s="6">
        <v>33909299</v>
      </c>
      <c r="C119" s="7">
        <v>0</v>
      </c>
      <c r="D119" s="13">
        <v>0</v>
      </c>
      <c r="E119" s="7"/>
      <c r="F119" s="7"/>
      <c r="G119" s="7"/>
      <c r="H119" s="7">
        <v>0</v>
      </c>
      <c r="I119" s="1"/>
      <c r="J119" s="1"/>
    </row>
    <row r="120" spans="1:10" ht="12.75">
      <c r="A120" s="5" t="s">
        <v>74</v>
      </c>
      <c r="B120" s="10">
        <v>44905100</v>
      </c>
      <c r="C120" s="45">
        <v>0</v>
      </c>
      <c r="D120" s="13">
        <v>10928</v>
      </c>
      <c r="E120" s="7"/>
      <c r="F120" s="7">
        <v>10928</v>
      </c>
      <c r="G120" s="7"/>
      <c r="H120" s="7">
        <v>0</v>
      </c>
      <c r="I120" s="1"/>
      <c r="J120" s="1"/>
    </row>
    <row r="121" spans="1:10" ht="12.75">
      <c r="A121" s="5" t="s">
        <v>75</v>
      </c>
      <c r="B121" s="6">
        <v>44905200</v>
      </c>
      <c r="C121" s="7">
        <v>75877.66</v>
      </c>
      <c r="D121" s="13">
        <v>228302.35</v>
      </c>
      <c r="E121" s="7"/>
      <c r="F121" s="7">
        <v>199244.35</v>
      </c>
      <c r="G121" s="7">
        <v>22129</v>
      </c>
      <c r="H121" s="7">
        <v>6929</v>
      </c>
      <c r="I121" s="1"/>
      <c r="J121" s="1"/>
    </row>
  </sheetData>
  <mergeCells count="3">
    <mergeCell ref="A1:D1"/>
    <mergeCell ref="A2:D2"/>
    <mergeCell ref="A3:D3"/>
  </mergeCells>
  <printOptions/>
  <pageMargins left="0.75" right="0.75" top="1" bottom="1" header="0.492125985" footer="0.492125985"/>
  <pageSetup horizontalDpi="300" verticalDpi="300" orientation="portrait" paperSize="9" scale="8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 - Instalado Microtec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Microtec Sistemas</dc:creator>
  <cp:keywords/>
  <dc:description/>
  <cp:lastModifiedBy>SEFA</cp:lastModifiedBy>
  <cp:lastPrinted>2003-11-17T18:59:03Z</cp:lastPrinted>
  <dcterms:created xsi:type="dcterms:W3CDTF">1998-11-10T19:10:35Z</dcterms:created>
  <dcterms:modified xsi:type="dcterms:W3CDTF">2005-09-23T13:46:14Z</dcterms:modified>
  <cp:category/>
  <cp:version/>
  <cp:contentType/>
  <cp:contentStatus/>
</cp:coreProperties>
</file>