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0/INSTRUÇÃO DE SERVIÇO 2020/001-2020 PRAF - Passagens/"/>
    </mc:Choice>
  </mc:AlternateContent>
  <xr:revisionPtr revIDLastSave="0" documentId="8_{C4FF3ADA-71F2-4165-9F6E-272C90D5D8B5}" xr6:coauthVersionLast="45" xr6:coauthVersionMax="45" xr10:uidLastSave="{00000000-0000-0000-0000-000000000000}"/>
  <workbookProtection workbookAlgorithmName="SHA-512" workbookHashValue="RqLDctsByeSDeSA7wAxeQSXXCLozDM9M2Bu8EdDI3a3sHEX0Hg3/BkSaEXduM0/thJqsSOdnxhoCHcNhB5o71g==" workbookSaltValue="ecjELvd0zCEs06obGDeOhg==" workbookSpinCount="100000" lockStructure="1"/>
  <bookViews>
    <workbookView xWindow="1695" yWindow="195" windowWidth="17550" windowHeight="14970" tabRatio="539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28" i="1"/>
  <c r="C36" i="1" l="1"/>
  <c r="C35" i="1"/>
  <c r="E36" i="1" l="1"/>
  <c r="F36" i="1"/>
  <c r="B62" i="1"/>
  <c r="E38" i="1" l="1"/>
  <c r="G36" i="1"/>
  <c r="H36" i="1" s="1"/>
  <c r="E12" i="2"/>
  <c r="E41" i="1" l="1"/>
  <c r="G29" i="1"/>
  <c r="H29" i="1" s="1"/>
  <c r="J29" i="1" s="1"/>
  <c r="E40" i="1"/>
  <c r="E39" i="1"/>
  <c r="J19" i="2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E47" i="1"/>
  <c r="D53" i="1"/>
  <c r="G37" i="2"/>
  <c r="E42" i="1" l="1"/>
  <c r="B37" i="2"/>
  <c r="G28" i="1" l="1"/>
  <c r="H28" i="1" s="1"/>
  <c r="J28" i="1" s="1"/>
  <c r="J32" i="1" s="1"/>
  <c r="E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J9" authorId="0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0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0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G11" authorId="0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0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0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1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0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0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0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0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0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0" shapeId="0" xr:uid="{4C077C7B-D600-4476-A4E9-302577DC7B08}">
      <text>
        <r>
          <rPr>
            <b/>
            <sz val="8"/>
            <color indexed="8"/>
            <rFont val="Times New Roman"/>
            <family val="1"/>
          </rPr>
          <t xml:space="preserve">Descrever o ITINERÁRIO a ser efetuado durante a viagem.
 Ex: </t>
        </r>
        <r>
          <rPr>
            <b/>
            <sz val="8"/>
            <color indexed="39"/>
            <rFont val="Times New Roman"/>
            <family val="1"/>
          </rPr>
          <t>CASCAVEL / CURITIBA / CASCAVEL</t>
        </r>
      </text>
    </comment>
    <comment ref="B20" authorId="0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0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0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0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0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0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0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0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0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0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0" shapeId="0" xr:uid="{B04A7C29-CD52-40CE-A89D-E38AC189D0E4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0" shapeId="0" xr:uid="{6B1AE188-DD63-4433-85BA-B2D9A85ABB98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0" shapeId="0" xr:uid="{09BFFD0B-58E0-427B-9F3D-C8E87FA55AB5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0" shapeId="0" xr:uid="{3737D36E-7497-4EB9-AD1E-8F912858D27B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0" shapeId="0" xr:uid="{2CB874D3-38BF-4308-A847-D71370C096C7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0" shapeId="0" xr:uid="{8AC54F7B-C247-44E7-B6D7-D8081899DA1E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0" shapeId="0" xr:uid="{343A25B6-F3AB-4073-A41F-616CAA47B903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0" shapeId="0" xr:uid="{207B4B83-E328-4792-B5B1-BDAD0ACD7E87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0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0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0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0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0" shapeId="0" xr:uid="{FB9D5D53-934E-4630-9412-CC7177DA3592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0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0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7" authorId="0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D53" authorId="0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2" authorId="0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5" authorId="0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CC5C6F49-9FF7-43C7-8789-E86C5405796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<sst xmlns="http://schemas.openxmlformats.org/spreadsheetml/2006/main" count="134" uniqueCount="109">
  <si>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</si>
  <si>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</si>
  <si>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</si>
  <si>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</si>
  <si>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</si>
  <si>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</si>
  <si>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</si>
  <si>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</si>
  <si>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</si>
  <si>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</si>
  <si>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</si>
  <si>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</si>
  <si>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</si>
  <si>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</si>
  <si>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</si>
  <si>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</si>
  <si>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</si>
  <si>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</si>
  <si>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</si>
  <si>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</si>
  <si>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</si>
  <si>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</si>
  <si>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</si>
  <si>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</si>
  <si>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</si>
  <si>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</si>
  <si>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</si>
  <si>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</si>
  <si>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</si>
  <si>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</si>
  <si>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</si>
  <si>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</si>
  <si>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</si>
  <si>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</si>
  <si>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</si>
  <si>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</si>
  <si>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</si>
  <si>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>DIÁRIAS</t>
    </r>
    <r>
      <rPr>
        <sz val="10"/>
        <rFont val="Arial"/>
        <family val="2"/>
      </rPr>
      <t xml:space="preserve"> para Alimentação</t>
    </r>
  </si>
  <si>
    <r>
      <t>DIÁRIAS</t>
    </r>
    <r>
      <rPr>
        <sz val="10"/>
        <rFont val="Arial"/>
        <family val="2"/>
      </rPr>
      <t xml:space="preserve"> para Hospedagem</t>
    </r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</si>
  <si>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</si>
  <si>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</si>
  <si>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</si>
  <si>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</si>
  <si>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</si>
  <si>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</si>
  <si>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</si>
  <si>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</si>
  <si>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</si>
  <si>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</si>
  <si>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</si>
  <si>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</si>
  <si>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</si>
  <si>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</si>
  <si>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</si>
  <si>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</si>
  <si>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</si>
  <si>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</si>
  <si>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</si>
  <si>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</si>
  <si>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</si>
  <si>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</si>
  <si>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</si>
  <si>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</si>
  <si>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</si>
  <si>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</si>
  <si>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</si>
  <si>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</si>
  <si>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</si>
  <si>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</si>
  <si>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</si>
  <si>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</si>
  <si>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</si>
  <si>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</si>
  <si>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</si>
  <si>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</si>
  <si>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</si>
  <si>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</si>
  <si>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</si>
  <si>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</si>
  <si>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</si>
  <si>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</si>
  <si>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</si>
  <si>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</si>
  <si>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</si>
  <si>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</si>
  <si>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</si>
  <si>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</si>
  <si>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</si>
  <si>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Anexo IV à Instrução de Serviço Nº. 001/2020-PRAF</t>
  </si>
  <si>
    <t xml:space="preserve"> REITOR - SOLICITAÇÃO E CONCESSÃO DE DIÁRIAS</t>
  </si>
  <si>
    <t>Brasil</t>
  </si>
  <si>
    <t>Reitor</t>
  </si>
  <si>
    <t>Reitoria</t>
  </si>
  <si>
    <t>Gabinete do Reitor</t>
  </si>
  <si>
    <t>UNIDADE:</t>
  </si>
  <si>
    <t>CASCAVEL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</si>
  <si>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</si>
  <si>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</si>
  <si>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</si>
  <si>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</si>
  <si>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</si>
  <si>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 xml:space="preserve">Locomoção Urbana </t>
  </si>
  <si>
    <t>Anexo VIII à Instrução de Serviço Nº. 001/2020-PRAF.</t>
  </si>
  <si>
    <t>Classificar o destino conforme o Decreto 2428/2019:</t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</si>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</sst>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color indexed="39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4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4" fillId="0" borderId="0" applyFill="0" applyBorder="0" applyAlignment="0" applyProtection="0"/>
  </cellStyleXfs>
  <cellXfs count="242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4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7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8" xfId="0" applyFill="1" applyBorder="1" applyProtection="1"/>
    <xf numFmtId="164" fontId="24" fillId="0" borderId="11" xfId="40" applyFont="1" applyFill="1" applyBorder="1" applyAlignment="1" applyProtection="1"/>
    <xf numFmtId="0" fontId="30" fillId="0" borderId="11" xfId="0" applyFont="1" applyFill="1" applyBorder="1" applyProtection="1"/>
    <xf numFmtId="0" fontId="30" fillId="0" borderId="12" xfId="0" applyFont="1" applyFill="1" applyBorder="1" applyProtection="1"/>
    <xf numFmtId="0" fontId="0" fillId="0" borderId="0" xfId="0" applyFill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4" fillId="0" borderId="30" xfId="0" applyFont="1" applyFill="1" applyBorder="1" applyProtection="1"/>
    <xf numFmtId="0" fontId="30" fillId="0" borderId="15" xfId="0" applyFont="1" applyFill="1" applyBorder="1" applyProtection="1"/>
    <xf numFmtId="0" fontId="30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3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4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0" fontId="22" fillId="26" borderId="15" xfId="0" applyFont="1" applyFill="1" applyBorder="1" applyAlignment="1" applyProtection="1">
      <alignment horizontal="left"/>
      <protection locked="0" hidden="1"/>
    </xf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60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164" fontId="21" fillId="25" borderId="25" xfId="40" applyFont="1" applyFill="1" applyBorder="1" applyAlignment="1" applyProtection="1">
      <protection locked="0" hidden="1"/>
    </xf>
    <xf numFmtId="14" fontId="45" fillId="26" borderId="0" xfId="0" applyNumberFormat="1" applyFont="1" applyFill="1" applyBorder="1" applyAlignment="1" applyProtection="1">
      <alignment horizontal="center"/>
      <protection locked="0" hidden="1"/>
    </xf>
    <xf numFmtId="0" fontId="45" fillId="26" borderId="13" xfId="0" applyFont="1" applyFill="1" applyBorder="1" applyAlignment="1" applyProtection="1">
      <alignment horizontal="left"/>
      <protection locked="0" hidden="1"/>
    </xf>
    <xf numFmtId="165" fontId="45" fillId="26" borderId="13" xfId="40" applyNumberFormat="1" applyFont="1" applyFill="1" applyBorder="1" applyAlignment="1" applyProtection="1">
      <protection locked="0" hidden="1"/>
    </xf>
    <xf numFmtId="49" fontId="45" fillId="26" borderId="16" xfId="0" applyNumberFormat="1" applyFont="1" applyFill="1" applyBorder="1" applyAlignment="1" applyProtection="1">
      <alignment horizontal="left"/>
      <protection locked="0" hidden="1"/>
    </xf>
    <xf numFmtId="0" fontId="31" fillId="0" borderId="61" xfId="0" applyFont="1" applyBorder="1" applyAlignment="1">
      <alignment horizontal="right" vertical="top" wrapText="1"/>
    </xf>
    <xf numFmtId="0" fontId="19" fillId="0" borderId="0" xfId="0" applyFont="1"/>
    <xf numFmtId="0" fontId="24" fillId="0" borderId="0" xfId="0" applyFont="1"/>
    <xf numFmtId="20" fontId="45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69" xfId="0" applyFont="1" applyFill="1" applyBorder="1" applyAlignment="1" applyProtection="1">
      <alignment horizontal="center" vertical="top" wrapText="1"/>
    </xf>
    <xf numFmtId="14" fontId="45" fillId="26" borderId="51" xfId="0" applyNumberFormat="1" applyFont="1" applyFill="1" applyBorder="1" applyAlignment="1" applyProtection="1">
      <alignment horizontal="center"/>
      <protection locked="0" hidden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20" fontId="45" fillId="26" borderId="75" xfId="0" applyNumberFormat="1" applyFont="1" applyFill="1" applyBorder="1" applyAlignment="1" applyProtection="1">
      <alignment horizontal="center"/>
      <protection locked="0" hidden="1"/>
    </xf>
    <xf numFmtId="0" fontId="0" fillId="0" borderId="74" xfId="0" applyFont="1" applyFill="1" applyBorder="1" applyProtection="1"/>
    <xf numFmtId="0" fontId="19" fillId="0" borderId="76" xfId="0" applyFont="1" applyFill="1" applyBorder="1" applyAlignment="1" applyProtection="1">
      <alignment horizontal="center" vertical="top" wrapText="1"/>
    </xf>
    <xf numFmtId="14" fontId="45" fillId="26" borderId="64" xfId="0" applyNumberFormat="1" applyFont="1" applyFill="1" applyBorder="1" applyAlignment="1" applyProtection="1">
      <alignment horizontal="center"/>
      <protection locked="0" hidden="1"/>
    </xf>
    <xf numFmtId="20" fontId="45" fillId="26" borderId="65" xfId="0" applyNumberFormat="1" applyFont="1" applyFill="1" applyBorder="1" applyAlignment="1" applyProtection="1">
      <alignment horizontal="center"/>
      <protection locked="0" hidden="1"/>
    </xf>
    <xf numFmtId="0" fontId="19" fillId="0" borderId="86" xfId="0" applyFont="1" applyFill="1" applyBorder="1" applyAlignment="1" applyProtection="1">
      <alignment horizontal="center"/>
    </xf>
    <xf numFmtId="0" fontId="19" fillId="0" borderId="87" xfId="0" applyFont="1" applyFill="1" applyBorder="1" applyAlignment="1" applyProtection="1">
      <alignment horizontal="center"/>
    </xf>
    <xf numFmtId="0" fontId="21" fillId="0" borderId="88" xfId="0" applyFont="1" applyFill="1" applyBorder="1" applyProtection="1"/>
    <xf numFmtId="0" fontId="0" fillId="0" borderId="88" xfId="0" applyFont="1" applyFill="1" applyBorder="1" applyProtection="1"/>
    <xf numFmtId="164" fontId="21" fillId="0" borderId="89" xfId="40" applyFont="1" applyFill="1" applyBorder="1" applyAlignment="1" applyProtection="1"/>
    <xf numFmtId="0" fontId="0" fillId="0" borderId="90" xfId="0" applyFont="1" applyFill="1" applyBorder="1" applyProtection="1"/>
    <xf numFmtId="164" fontId="21" fillId="26" borderId="93" xfId="40" applyFont="1" applyFill="1" applyBorder="1" applyAlignment="1" applyProtection="1">
      <protection locked="0" hidden="1"/>
    </xf>
    <xf numFmtId="164" fontId="21" fillId="26" borderId="94" xfId="40" applyFont="1" applyFill="1" applyBorder="1" applyAlignment="1" applyProtection="1">
      <protection locked="0" hidden="1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0" fontId="21" fillId="0" borderId="22" xfId="0" applyFont="1" applyBorder="1" applyAlignment="1">
      <alignment horizontal="center"/>
    </xf>
    <xf numFmtId="164" fontId="21" fillId="25" borderId="95" xfId="40" applyFont="1" applyFill="1" applyBorder="1" applyProtection="1">
      <protection locked="0" hidden="1"/>
    </xf>
    <xf numFmtId="0" fontId="0" fillId="0" borderId="36" xfId="0" applyFill="1" applyBorder="1" applyProtection="1"/>
    <xf numFmtId="164" fontId="21" fillId="0" borderId="86" xfId="40" applyFont="1" applyFill="1" applyBorder="1" applyAlignment="1" applyProtection="1"/>
    <xf numFmtId="164" fontId="21" fillId="0" borderId="87" xfId="40" applyFont="1" applyBorder="1"/>
    <xf numFmtId="167" fontId="21" fillId="0" borderId="96" xfId="40" applyNumberFormat="1" applyFont="1" applyFill="1" applyBorder="1" applyAlignment="1" applyProtection="1"/>
    <xf numFmtId="0" fontId="29" fillId="28" borderId="0" xfId="0" applyFont="1" applyFill="1" applyProtection="1">
      <protection hidden="1"/>
    </xf>
    <xf numFmtId="0" fontId="30" fillId="28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21" fontId="30" fillId="29" borderId="0" xfId="0" applyNumberFormat="1" applyFont="1" applyFill="1" applyProtection="1">
      <protection hidden="1"/>
    </xf>
    <xf numFmtId="2" fontId="30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1" fillId="29" borderId="0" xfId="0" applyFont="1" applyFill="1" applyProtection="1">
      <protection hidden="1"/>
    </xf>
    <xf numFmtId="0" fontId="24" fillId="30" borderId="0" xfId="0" applyFont="1" applyFill="1"/>
    <xf numFmtId="0" fontId="30" fillId="30" borderId="0" xfId="0" applyFont="1" applyFill="1"/>
    <xf numFmtId="0" fontId="31" fillId="30" borderId="0" xfId="0" applyFont="1" applyFill="1"/>
    <xf numFmtId="0" fontId="19" fillId="30" borderId="0" xfId="0" applyFont="1" applyFill="1"/>
    <xf numFmtId="164" fontId="24" fillId="30" borderId="0" xfId="40" applyFont="1" applyFill="1"/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3" fillId="0" borderId="32" xfId="0" applyFont="1" applyBorder="1" applyAlignment="1" applyProtection="1">
      <alignment horizontal="left"/>
      <protection locked="0" hidden="1"/>
    </xf>
    <xf numFmtId="49" fontId="0" fillId="23" borderId="14" xfId="0" applyNumberFormat="1" applyFont="1" applyFill="1" applyBorder="1" applyAlignment="1" applyProtection="1">
      <alignment horizontal="left"/>
      <protection hidden="1"/>
    </xf>
    <xf numFmtId="49" fontId="0" fillId="23" borderId="20" xfId="0" applyNumberFormat="1" applyFont="1" applyFill="1" applyBorder="1" applyAlignment="1" applyProtection="1">
      <alignment horizontal="left"/>
      <protection hidden="1"/>
    </xf>
    <xf numFmtId="14" fontId="33" fillId="26" borderId="25" xfId="0" applyNumberFormat="1" applyFont="1" applyFill="1" applyBorder="1" applyAlignment="1" applyProtection="1">
      <alignment horizontal="center"/>
    </xf>
    <xf numFmtId="0" fontId="24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4" fillId="0" borderId="36" xfId="0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31" fillId="0" borderId="62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167" fontId="31" fillId="0" borderId="60" xfId="0" applyNumberFormat="1" applyFont="1" applyBorder="1" applyAlignment="1">
      <alignment horizontal="center" vertical="top" wrapText="1"/>
    </xf>
    <xf numFmtId="0" fontId="31" fillId="0" borderId="63" xfId="0" applyFont="1" applyBorder="1" applyAlignment="1">
      <alignment horizontal="left" vertical="top" wrapText="1"/>
    </xf>
    <xf numFmtId="0" fontId="31" fillId="0" borderId="64" xfId="0" applyFont="1" applyBorder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0" fillId="23" borderId="14" xfId="0" applyFont="1" applyFill="1" applyBorder="1" applyAlignment="1" applyProtection="1">
      <alignment horizontal="left"/>
      <protection locked="0" hidden="1"/>
    </xf>
    <xf numFmtId="0" fontId="21" fillId="0" borderId="92" xfId="0" applyFont="1" applyFill="1" applyBorder="1" applyAlignment="1" applyProtection="1">
      <alignment horizontal="left"/>
    </xf>
    <xf numFmtId="0" fontId="21" fillId="0" borderId="93" xfId="0" applyFont="1" applyFill="1" applyBorder="1" applyAlignment="1" applyProtection="1">
      <alignment horizontal="left"/>
    </xf>
    <xf numFmtId="0" fontId="21" fillId="0" borderId="78" xfId="0" applyFont="1" applyFill="1" applyBorder="1" applyAlignment="1" applyProtection="1">
      <alignment horizontal="left"/>
    </xf>
    <xf numFmtId="0" fontId="19" fillId="0" borderId="93" xfId="0" applyFont="1" applyFill="1" applyBorder="1" applyAlignment="1" applyProtection="1">
      <alignment horizontal="left"/>
    </xf>
    <xf numFmtId="166" fontId="30" fillId="29" borderId="0" xfId="0" applyNumberFormat="1" applyFont="1" applyFill="1" applyAlignment="1" applyProtection="1">
      <alignment horizontal="center"/>
      <protection hidden="1"/>
    </xf>
    <xf numFmtId="0" fontId="20" fillId="2" borderId="33" xfId="0" applyFont="1" applyFill="1" applyBorder="1" applyAlignment="1">
      <alignment horizontal="center"/>
    </xf>
    <xf numFmtId="0" fontId="26" fillId="27" borderId="80" xfId="0" applyFont="1" applyFill="1" applyBorder="1" applyAlignment="1">
      <alignment horizontal="left"/>
    </xf>
    <xf numFmtId="0" fontId="26" fillId="27" borderId="81" xfId="0" applyFont="1" applyFill="1" applyBorder="1" applyAlignment="1">
      <alignment horizontal="left"/>
    </xf>
    <xf numFmtId="0" fontId="27" fillId="25" borderId="82" xfId="0" applyFont="1" applyFill="1" applyBorder="1" applyAlignment="1" applyProtection="1">
      <alignment horizontal="center"/>
      <protection locked="0" hidden="1"/>
    </xf>
    <xf numFmtId="0" fontId="27" fillId="25" borderId="83" xfId="0" applyFont="1" applyFill="1" applyBorder="1" applyAlignment="1" applyProtection="1">
      <alignment horizontal="center"/>
      <protection locked="0" hidden="1"/>
    </xf>
    <xf numFmtId="0" fontId="27" fillId="25" borderId="84" xfId="0" applyFont="1" applyFill="1" applyBorder="1" applyAlignment="1" applyProtection="1">
      <alignment horizontal="center"/>
      <protection locked="0" hidden="1"/>
    </xf>
    <xf numFmtId="0" fontId="20" fillId="0" borderId="85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0" fontId="21" fillId="0" borderId="9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1" fillId="0" borderId="66" xfId="0" applyFont="1" applyBorder="1" applyAlignment="1">
      <alignment horizontal="left"/>
    </xf>
    <xf numFmtId="0" fontId="32" fillId="0" borderId="38" xfId="0" applyFont="1" applyFill="1" applyBorder="1" applyAlignment="1" applyProtection="1">
      <alignment horizontal="center" vertical="top" wrapText="1"/>
      <protection locked="0" hidden="1"/>
    </xf>
    <xf numFmtId="0" fontId="31" fillId="0" borderId="33" xfId="0" applyFont="1" applyFill="1" applyBorder="1" applyAlignment="1" applyProtection="1">
      <alignment horizontal="justify" vertical="top" wrapText="1"/>
    </xf>
    <xf numFmtId="0" fontId="45" fillId="26" borderId="74" xfId="0" applyFont="1" applyFill="1" applyBorder="1" applyAlignment="1" applyProtection="1">
      <alignment horizontal="left"/>
      <protection locked="0" hidden="1"/>
    </xf>
    <xf numFmtId="0" fontId="45" fillId="26" borderId="14" xfId="0" applyFont="1" applyFill="1" applyBorder="1" applyAlignment="1" applyProtection="1">
      <alignment horizontal="left"/>
      <protection locked="0" hidden="1"/>
    </xf>
    <xf numFmtId="0" fontId="45" fillId="26" borderId="70" xfId="0" applyFont="1" applyFill="1" applyBorder="1" applyAlignment="1" applyProtection="1">
      <alignment horizontal="left"/>
      <protection locked="0" hidden="1"/>
    </xf>
    <xf numFmtId="0" fontId="45" fillId="26" borderId="71" xfId="0" applyFont="1" applyFill="1" applyBorder="1" applyAlignment="1" applyProtection="1">
      <alignment horizontal="left"/>
      <protection locked="0" hidden="1"/>
    </xf>
    <xf numFmtId="0" fontId="19" fillId="0" borderId="67" xfId="0" applyFont="1" applyFill="1" applyBorder="1" applyAlignment="1" applyProtection="1">
      <alignment horizontal="center" vertical="top" wrapText="1"/>
    </xf>
    <xf numFmtId="0" fontId="19" fillId="0" borderId="68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77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5" fillId="26" borderId="79" xfId="0" applyFont="1" applyFill="1" applyBorder="1" applyAlignment="1" applyProtection="1">
      <alignment horizontal="left"/>
      <protection locked="0" hidden="1"/>
    </xf>
    <xf numFmtId="0" fontId="45" fillId="26" borderId="64" xfId="0" applyFont="1" applyFill="1" applyBorder="1" applyAlignment="1" applyProtection="1">
      <alignment horizontal="left"/>
      <protection locked="0" hidden="1"/>
    </xf>
    <xf numFmtId="0" fontId="25" fillId="2" borderId="40" xfId="0" applyFont="1" applyFill="1" applyBorder="1" applyAlignment="1">
      <alignment horizontal="left" vertical="top" wrapText="1"/>
    </xf>
    <xf numFmtId="0" fontId="47" fillId="25" borderId="10" xfId="0" applyFont="1" applyFill="1" applyBorder="1" applyAlignment="1" applyProtection="1">
      <alignment horizontal="center" vertical="center" wrapText="1"/>
      <protection locked="0" hidden="1"/>
    </xf>
    <xf numFmtId="0" fontId="47" fillId="25" borderId="11" xfId="0" applyFont="1" applyFill="1" applyBorder="1" applyAlignment="1" applyProtection="1">
      <alignment horizontal="center" vertical="center" wrapText="1"/>
      <protection locked="0" hidden="1"/>
    </xf>
    <xf numFmtId="0" fontId="47" fillId="25" borderId="12" xfId="0" applyFont="1" applyFill="1" applyBorder="1" applyAlignment="1" applyProtection="1">
      <alignment horizontal="center" vertical="center" wrapText="1"/>
      <protection locked="0" hidden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72" xfId="0" applyFont="1" applyFill="1" applyBorder="1" applyAlignment="1" applyProtection="1">
      <alignment horizontal="center" vertical="top" wrapText="1"/>
    </xf>
    <xf numFmtId="0" fontId="19" fillId="0" borderId="73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5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5" fillId="26" borderId="30" xfId="0" applyFont="1" applyFill="1" applyBorder="1" applyAlignment="1" applyProtection="1">
      <alignment horizontal="justify" vertical="top" wrapText="1"/>
      <protection locked="0"/>
    </xf>
    <xf numFmtId="0" fontId="45" fillId="26" borderId="15" xfId="0" applyFont="1" applyFill="1" applyBorder="1" applyAlignment="1" applyProtection="1">
      <alignment horizontal="justify" vertical="top" wrapText="1"/>
      <protection locked="0"/>
    </xf>
    <xf numFmtId="0" fontId="45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5" fillId="26" borderId="11" xfId="0" applyFont="1" applyFill="1" applyBorder="1" applyAlignment="1" applyProtection="1">
      <alignment horizontal="left"/>
      <protection locked="0" hidden="1"/>
    </xf>
    <xf numFmtId="0" fontId="45" fillId="26" borderId="0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5" fillId="26" borderId="15" xfId="0" applyFont="1" applyFill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/>
    <xf numFmtId="0" fontId="43" fillId="0" borderId="0" xfId="0" applyFont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2" xfId="0" applyFont="1" applyFill="1" applyBorder="1" applyAlignment="1" applyProtection="1">
      <alignment horizontal="center"/>
    </xf>
    <xf numFmtId="14" fontId="42" fillId="0" borderId="29" xfId="0" applyNumberFormat="1" applyFont="1" applyFill="1" applyBorder="1" applyAlignment="1" applyProtection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39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8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9525</xdr:rowOff>
    </xdr:from>
    <xdr:to>
      <xdr:col>9</xdr:col>
      <xdr:colOff>1219201</xdr:colOff>
      <xdr:row>30</xdr:row>
      <xdr:rowOff>904875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35D4736-2A05-429F-9988-D9E4539064CC}"/>
            </a:ext>
          </a:extLst>
        </xdr:cNvPr>
        <xdr:cNvSpPr txBox="1"/>
      </xdr:nvSpPr>
      <xdr:spPr>
        <a:xfrm>
          <a:off x="200025" y="5400675"/>
          <a:ext cx="5772151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9524</xdr:rowOff>
    </xdr:from>
    <xdr:to>
      <xdr:col>9</xdr:col>
      <xdr:colOff>1228725</xdr:colOff>
      <xdr:row>33</xdr:row>
      <xdr:rowOff>1085849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D1F23543-3CC2-4171-8B46-D0A11171DB56}"/>
            </a:ext>
          </a:extLst>
        </xdr:cNvPr>
        <xdr:cNvSpPr txBox="1"/>
      </xdr:nvSpPr>
      <xdr:spPr>
        <a:xfrm>
          <a:off x="200025" y="6667499"/>
          <a:ext cx="5781675" cy="10763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8"/>
  <sheetViews>
    <sheetView showGridLines="0" tabSelected="1" zoomScaleNormal="100" workbookViewId="0">
      <selection activeCell="B17" sqref="B17:J17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4" width="10.5703125" style="1" customWidth="1"/>
    <col min="5" max="5" width="9.4257812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98" t="s">
        <v>72</v>
      </c>
      <c r="J4" s="198"/>
    </row>
    <row r="5" spans="2:17" ht="16.5" customHeight="1" x14ac:dyDescent="0.2">
      <c r="I5" s="19"/>
      <c r="J5" s="19"/>
    </row>
    <row r="6" spans="2:17" ht="18" x14ac:dyDescent="0.25">
      <c r="B6" s="199" t="s">
        <v>89</v>
      </c>
      <c r="C6" s="199"/>
      <c r="D6" s="199"/>
      <c r="E6" s="199"/>
      <c r="F6" s="199"/>
      <c r="G6" s="199"/>
      <c r="H6" s="199"/>
      <c r="I6" s="199"/>
      <c r="J6" s="199"/>
    </row>
    <row r="7" spans="2:17" ht="12" customHeight="1" thickBot="1" x14ac:dyDescent="0.25">
      <c r="B7" s="200" t="s">
        <v>88</v>
      </c>
      <c r="C7" s="200"/>
      <c r="D7" s="200"/>
      <c r="E7" s="200"/>
      <c r="F7" s="200"/>
      <c r="G7" s="200"/>
      <c r="H7" s="200"/>
      <c r="I7" s="200"/>
      <c r="J7" s="200"/>
    </row>
    <row r="8" spans="2:17" ht="16.5" thickBot="1" x14ac:dyDescent="0.3">
      <c r="B8" s="201" t="s">
        <v>1</v>
      </c>
      <c r="C8" s="202"/>
      <c r="D8" s="202"/>
      <c r="E8" s="202"/>
      <c r="F8" s="202"/>
      <c r="G8" s="202"/>
      <c r="H8" s="202"/>
      <c r="I8" s="202"/>
      <c r="J8" s="203"/>
    </row>
    <row r="9" spans="2:17" x14ac:dyDescent="0.2">
      <c r="B9" s="74" t="s">
        <v>73</v>
      </c>
      <c r="C9" s="192" t="s">
        <v>92</v>
      </c>
      <c r="D9" s="192"/>
      <c r="E9" s="204" t="s">
        <v>2</v>
      </c>
      <c r="F9" s="204"/>
      <c r="G9" s="205" t="s">
        <v>93</v>
      </c>
      <c r="H9" s="205"/>
      <c r="I9" s="75" t="s">
        <v>3</v>
      </c>
      <c r="J9" s="82"/>
    </row>
    <row r="10" spans="2:17" x14ac:dyDescent="0.2">
      <c r="B10" s="190" t="s">
        <v>4</v>
      </c>
      <c r="C10" s="190"/>
      <c r="D10" s="191"/>
      <c r="E10" s="191"/>
      <c r="F10" s="191"/>
      <c r="G10" s="191"/>
      <c r="H10" s="192" t="s">
        <v>5</v>
      </c>
      <c r="I10" s="192"/>
      <c r="J10" s="83"/>
    </row>
    <row r="11" spans="2:17" x14ac:dyDescent="0.2">
      <c r="B11" s="25" t="s">
        <v>6</v>
      </c>
      <c r="C11" s="192" t="s">
        <v>91</v>
      </c>
      <c r="D11" s="192"/>
      <c r="E11" s="192"/>
      <c r="F11" s="26" t="s">
        <v>7</v>
      </c>
      <c r="G11" s="195"/>
      <c r="H11" s="195"/>
      <c r="I11" s="27" t="s">
        <v>8</v>
      </c>
      <c r="J11" s="82"/>
    </row>
    <row r="12" spans="2:17" ht="14.25" customHeight="1" thickBot="1" x14ac:dyDescent="0.25">
      <c r="B12" s="196" t="s">
        <v>9</v>
      </c>
      <c r="C12" s="196"/>
      <c r="D12" s="28" t="s">
        <v>10</v>
      </c>
      <c r="E12" s="197"/>
      <c r="F12" s="197"/>
      <c r="G12" s="29" t="s">
        <v>11</v>
      </c>
      <c r="H12" s="71"/>
      <c r="I12" s="30" t="s">
        <v>12</v>
      </c>
      <c r="J12" s="84"/>
    </row>
    <row r="13" spans="2:17" ht="16.5" thickBot="1" x14ac:dyDescent="0.3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</row>
    <row r="14" spans="2:17" x14ac:dyDescent="0.2">
      <c r="B14" s="31" t="s">
        <v>14</v>
      </c>
      <c r="C14" s="194"/>
      <c r="D14" s="194"/>
      <c r="E14" s="32" t="s">
        <v>15</v>
      </c>
      <c r="F14" s="194"/>
      <c r="G14" s="194"/>
      <c r="H14" s="78" t="s">
        <v>16</v>
      </c>
      <c r="I14" s="78" t="s">
        <v>90</v>
      </c>
      <c r="J14" s="79"/>
    </row>
    <row r="15" spans="2:17" x14ac:dyDescent="0.2">
      <c r="B15" s="184" t="s">
        <v>17</v>
      </c>
      <c r="C15" s="184"/>
      <c r="D15" s="185"/>
      <c r="E15" s="185"/>
      <c r="F15" s="185"/>
      <c r="G15" s="185"/>
      <c r="H15" s="185"/>
      <c r="I15" s="185"/>
      <c r="J15" s="185"/>
      <c r="P15" s="3"/>
      <c r="Q15" s="3"/>
    </row>
    <row r="16" spans="2:17" x14ac:dyDescent="0.2">
      <c r="B16" s="186" t="s">
        <v>18</v>
      </c>
      <c r="C16" s="186"/>
      <c r="D16" s="186"/>
      <c r="E16" s="186"/>
      <c r="F16" s="186"/>
      <c r="G16" s="186"/>
      <c r="H16" s="186"/>
      <c r="I16" s="186"/>
      <c r="J16" s="186"/>
    </row>
    <row r="17" spans="2:12" ht="39" customHeight="1" thickBot="1" x14ac:dyDescent="0.25">
      <c r="B17" s="187"/>
      <c r="C17" s="188"/>
      <c r="D17" s="188"/>
      <c r="E17" s="188"/>
      <c r="F17" s="188"/>
      <c r="G17" s="188"/>
      <c r="H17" s="188"/>
      <c r="I17" s="188"/>
      <c r="J17" s="189"/>
    </row>
    <row r="18" spans="2:12" ht="16.350000000000001" customHeight="1" thickBot="1" x14ac:dyDescent="0.25">
      <c r="B18" s="177" t="s">
        <v>19</v>
      </c>
      <c r="C18" s="177"/>
      <c r="D18" s="178"/>
      <c r="E18" s="179"/>
      <c r="F18" s="179"/>
      <c r="G18" s="179"/>
      <c r="H18" s="179"/>
      <c r="I18" s="179"/>
      <c r="J18" s="180"/>
    </row>
    <row r="19" spans="2:12" ht="12.75" customHeight="1" x14ac:dyDescent="0.2">
      <c r="B19" s="181" t="s">
        <v>20</v>
      </c>
      <c r="C19" s="182"/>
      <c r="D19" s="91" t="s">
        <v>21</v>
      </c>
      <c r="E19" s="91" t="s">
        <v>22</v>
      </c>
      <c r="F19" s="183" t="s">
        <v>23</v>
      </c>
      <c r="G19" s="182"/>
      <c r="H19" s="182"/>
      <c r="I19" s="91" t="s">
        <v>21</v>
      </c>
      <c r="J19" s="92" t="s">
        <v>22</v>
      </c>
    </row>
    <row r="20" spans="2:12" x14ac:dyDescent="0.2">
      <c r="B20" s="166"/>
      <c r="C20" s="167"/>
      <c r="D20" s="81"/>
      <c r="E20" s="88"/>
      <c r="F20" s="168"/>
      <c r="G20" s="169"/>
      <c r="H20" s="169"/>
      <c r="I20" s="90"/>
      <c r="J20" s="93"/>
    </row>
    <row r="21" spans="2:12" ht="11.25" customHeight="1" x14ac:dyDescent="0.2">
      <c r="B21" s="94"/>
      <c r="C21" s="33"/>
      <c r="D21" s="33"/>
      <c r="E21" s="33"/>
      <c r="F21" s="170" t="s">
        <v>24</v>
      </c>
      <c r="G21" s="171"/>
      <c r="H21" s="171"/>
      <c r="I21" s="89" t="s">
        <v>21</v>
      </c>
      <c r="J21" s="95" t="s">
        <v>22</v>
      </c>
    </row>
    <row r="22" spans="2:12" ht="17.25" customHeight="1" thickBot="1" x14ac:dyDescent="0.25">
      <c r="B22" s="172" t="s">
        <v>25</v>
      </c>
      <c r="C22" s="173"/>
      <c r="D22" s="174" t="s">
        <v>26</v>
      </c>
      <c r="E22" s="174"/>
      <c r="F22" s="175"/>
      <c r="G22" s="176"/>
      <c r="H22" s="176"/>
      <c r="I22" s="96"/>
      <c r="J22" s="97"/>
    </row>
    <row r="23" spans="2:12" ht="4.5" customHeight="1" thickBot="1" x14ac:dyDescent="0.25">
      <c r="B23" s="55"/>
      <c r="C23" s="55"/>
      <c r="D23" s="55"/>
      <c r="E23" s="55"/>
      <c r="F23" s="55"/>
      <c r="G23" s="55"/>
      <c r="H23" s="55"/>
      <c r="I23" s="55"/>
      <c r="J23" s="55"/>
    </row>
    <row r="24" spans="2:12" ht="16.350000000000001" customHeight="1" thickBot="1" x14ac:dyDescent="0.3">
      <c r="B24" s="153" t="s">
        <v>27</v>
      </c>
      <c r="C24" s="153"/>
      <c r="D24" s="153"/>
      <c r="E24" s="153"/>
      <c r="F24" s="153"/>
      <c r="G24" s="153"/>
      <c r="H24" s="153"/>
      <c r="I24" s="153"/>
      <c r="J24" s="153"/>
    </row>
    <row r="25" spans="2:12" ht="13.5" x14ac:dyDescent="0.2">
      <c r="B25" s="154" t="s">
        <v>103</v>
      </c>
      <c r="C25" s="155"/>
      <c r="D25" s="155"/>
      <c r="E25" s="155"/>
      <c r="F25" s="155"/>
      <c r="G25" s="156" t="s">
        <v>59</v>
      </c>
      <c r="H25" s="157"/>
      <c r="I25" s="157"/>
      <c r="J25" s="158"/>
    </row>
    <row r="26" spans="2:12" x14ac:dyDescent="0.2">
      <c r="B26" s="159" t="s">
        <v>29</v>
      </c>
      <c r="C26" s="160"/>
      <c r="D26" s="160"/>
      <c r="E26" s="160"/>
      <c r="F26" s="34"/>
      <c r="G26" s="35" t="s">
        <v>30</v>
      </c>
      <c r="H26" s="34" t="s">
        <v>31</v>
      </c>
      <c r="I26" s="34" t="s">
        <v>32</v>
      </c>
      <c r="J26" s="98" t="s">
        <v>33</v>
      </c>
    </row>
    <row r="27" spans="2:12" x14ac:dyDescent="0.2">
      <c r="B27" s="159"/>
      <c r="C27" s="160"/>
      <c r="D27" s="160"/>
      <c r="E27" s="160"/>
      <c r="F27" s="36"/>
      <c r="G27" s="37" t="s">
        <v>34</v>
      </c>
      <c r="H27" s="36" t="s">
        <v>35</v>
      </c>
      <c r="I27" s="36" t="s">
        <v>36</v>
      </c>
      <c r="J27" s="99"/>
    </row>
    <row r="28" spans="2:12" x14ac:dyDescent="0.2">
      <c r="B28" s="100" t="s">
        <v>37</v>
      </c>
      <c r="C28" s="38"/>
      <c r="D28" s="38"/>
      <c r="E28" s="38"/>
      <c r="F28" s="39"/>
      <c r="G28" s="106">
        <f>IF(J33="Não",E42,0)</f>
        <v>0</v>
      </c>
      <c r="H28" s="107">
        <f>G28</f>
        <v>0</v>
      </c>
      <c r="I28" s="108">
        <f>IF(J33="Sim",0,VLOOKUP(G25,B44:D46,2,FALSE))</f>
        <v>103.5</v>
      </c>
      <c r="J28" s="113">
        <f>I28*H28</f>
        <v>0</v>
      </c>
    </row>
    <row r="29" spans="2:12" x14ac:dyDescent="0.2">
      <c r="B29" s="100" t="s">
        <v>38</v>
      </c>
      <c r="C29" s="38"/>
      <c r="D29" s="38"/>
      <c r="E29" s="38"/>
      <c r="F29" s="40"/>
      <c r="G29" s="109">
        <f>IF(F32="Sim",(IF(H36&gt;12,E38+1,E38+0)),0)</f>
        <v>0</v>
      </c>
      <c r="H29" s="107">
        <f>G29</f>
        <v>0</v>
      </c>
      <c r="I29" s="108">
        <f>IF(F32="Sim",(IF(G33="Sim",0,VLOOKUP(G25,B44:D46,3,FALSE))),0)</f>
        <v>241.5</v>
      </c>
      <c r="J29" s="113">
        <f>I29*H29</f>
        <v>0</v>
      </c>
    </row>
    <row r="30" spans="2:12" x14ac:dyDescent="0.2">
      <c r="B30" s="101" t="s">
        <v>101</v>
      </c>
      <c r="C30" s="38"/>
      <c r="D30" s="38"/>
      <c r="E30" s="38"/>
      <c r="F30" s="80" t="s">
        <v>39</v>
      </c>
      <c r="G30" s="4"/>
      <c r="H30" s="5"/>
      <c r="I30" s="6"/>
      <c r="J30" s="102">
        <v>0</v>
      </c>
    </row>
    <row r="31" spans="2:12" x14ac:dyDescent="0.2">
      <c r="B31" s="103" t="s">
        <v>40</v>
      </c>
      <c r="C31" s="41"/>
      <c r="D31" s="41"/>
      <c r="E31" s="41"/>
      <c r="F31" s="80" t="s">
        <v>39</v>
      </c>
      <c r="G31" s="111"/>
      <c r="H31" s="111"/>
      <c r="I31" s="111"/>
      <c r="J31" s="112">
        <v>0</v>
      </c>
    </row>
    <row r="32" spans="2:12" x14ac:dyDescent="0.2">
      <c r="B32" s="161" t="s">
        <v>104</v>
      </c>
      <c r="C32" s="162"/>
      <c r="D32" s="162"/>
      <c r="E32" s="162"/>
      <c r="F32" s="110" t="s">
        <v>58</v>
      </c>
      <c r="G32" s="163" t="s">
        <v>105</v>
      </c>
      <c r="H32" s="163"/>
      <c r="I32" s="163"/>
      <c r="J32" s="114">
        <f>SUM(J28:J31)</f>
        <v>0</v>
      </c>
      <c r="L32" s="7"/>
    </row>
    <row r="33" spans="2:10" ht="13.5" thickBot="1" x14ac:dyDescent="0.25">
      <c r="B33" s="148" t="s">
        <v>41</v>
      </c>
      <c r="C33" s="149"/>
      <c r="D33" s="149"/>
      <c r="E33" s="149"/>
      <c r="F33" s="150"/>
      <c r="G33" s="104" t="s">
        <v>39</v>
      </c>
      <c r="H33" s="151" t="s">
        <v>42</v>
      </c>
      <c r="I33" s="151"/>
      <c r="J33" s="105" t="s">
        <v>39</v>
      </c>
    </row>
    <row r="34" spans="2:10" ht="0.75" hidden="1" customHeight="1" thickBot="1" x14ac:dyDescent="0.25">
      <c r="B34" s="115" t="s">
        <v>43</v>
      </c>
      <c r="C34" s="116"/>
      <c r="D34" s="116"/>
      <c r="E34" s="116"/>
      <c r="F34" s="116"/>
      <c r="G34" s="116"/>
      <c r="H34" s="116"/>
      <c r="I34" s="116"/>
      <c r="J34" s="116"/>
    </row>
    <row r="35" spans="2:10" ht="0.75" hidden="1" customHeight="1" thickBot="1" x14ac:dyDescent="0.25">
      <c r="B35" s="117" t="s">
        <v>44</v>
      </c>
      <c r="C35" s="152">
        <f>D20+E20</f>
        <v>0</v>
      </c>
      <c r="D35" s="152"/>
      <c r="E35" s="117"/>
      <c r="F35" s="117"/>
      <c r="G35" s="117"/>
      <c r="H35" s="117" t="s">
        <v>45</v>
      </c>
      <c r="I35" s="117"/>
      <c r="J35" s="117"/>
    </row>
    <row r="36" spans="2:10" ht="13.5" hidden="1" thickBot="1" x14ac:dyDescent="0.25">
      <c r="B36" s="117" t="s">
        <v>46</v>
      </c>
      <c r="C36" s="152">
        <f>I22+J22</f>
        <v>0</v>
      </c>
      <c r="D36" s="152"/>
      <c r="E36" s="118">
        <f>C36-C35</f>
        <v>0</v>
      </c>
      <c r="F36" s="117">
        <f>INT(C36-C35)</f>
        <v>0</v>
      </c>
      <c r="G36" s="118">
        <f>E36-F36</f>
        <v>0</v>
      </c>
      <c r="H36" s="119">
        <f>G36*24</f>
        <v>0</v>
      </c>
      <c r="I36" s="117"/>
      <c r="J36" s="117"/>
    </row>
    <row r="37" spans="2:10" ht="13.5" hidden="1" thickBot="1" x14ac:dyDescent="0.25">
      <c r="B37" s="117"/>
      <c r="C37" s="117"/>
      <c r="D37" s="117"/>
      <c r="E37" s="117"/>
      <c r="F37" s="117"/>
      <c r="G37" s="117"/>
      <c r="H37" s="117"/>
      <c r="I37" s="117"/>
      <c r="J37" s="117"/>
    </row>
    <row r="38" spans="2:10" ht="13.5" hidden="1" thickBot="1" x14ac:dyDescent="0.25">
      <c r="B38" s="117" t="s">
        <v>47</v>
      </c>
      <c r="C38" s="117"/>
      <c r="D38" s="117"/>
      <c r="E38" s="117">
        <f>F36</f>
        <v>0</v>
      </c>
      <c r="F38" s="117"/>
      <c r="G38" s="117"/>
      <c r="H38" s="117"/>
      <c r="I38" s="117" t="s">
        <v>48</v>
      </c>
      <c r="J38" s="117"/>
    </row>
    <row r="39" spans="2:10" ht="13.5" hidden="1" thickBot="1" x14ac:dyDescent="0.25">
      <c r="B39" s="117" t="s">
        <v>106</v>
      </c>
      <c r="C39" s="117"/>
      <c r="D39" s="117"/>
      <c r="E39" s="117">
        <f>IF((H36&gt;6),AND(H36&lt;=8)*0.5,0)</f>
        <v>0</v>
      </c>
      <c r="F39" s="117"/>
      <c r="G39" s="117"/>
      <c r="H39" s="117"/>
      <c r="I39" s="120" t="s">
        <v>49</v>
      </c>
      <c r="J39" s="117"/>
    </row>
    <row r="40" spans="2:10" ht="13.5" hidden="1" thickBot="1" x14ac:dyDescent="0.25">
      <c r="B40" s="117" t="s">
        <v>107</v>
      </c>
      <c r="C40" s="117"/>
      <c r="D40" s="117"/>
      <c r="E40" s="117">
        <f>IF((H36&gt;=8),AND(H36&lt;=12)*1,0)</f>
        <v>0</v>
      </c>
      <c r="F40" s="117"/>
      <c r="G40" s="117"/>
      <c r="H40" s="117"/>
      <c r="I40" s="120" t="s">
        <v>71</v>
      </c>
      <c r="J40" s="117"/>
    </row>
    <row r="41" spans="2:10" ht="13.5" hidden="1" thickBot="1" x14ac:dyDescent="0.25">
      <c r="B41" s="117" t="s">
        <v>108</v>
      </c>
      <c r="C41" s="117"/>
      <c r="D41" s="117"/>
      <c r="E41" s="117">
        <f>IF(H36&gt;12,1,0)</f>
        <v>0</v>
      </c>
      <c r="F41" s="117"/>
      <c r="G41" s="117"/>
      <c r="H41" s="117"/>
      <c r="I41" s="120" t="s">
        <v>26</v>
      </c>
      <c r="J41" s="117"/>
    </row>
    <row r="42" spans="2:10" ht="13.5" hidden="1" thickBot="1" x14ac:dyDescent="0.25">
      <c r="B42" s="121" t="s">
        <v>50</v>
      </c>
      <c r="C42" s="121"/>
      <c r="D42" s="121"/>
      <c r="E42" s="121">
        <f>SUM(E38:E41)</f>
        <v>0</v>
      </c>
      <c r="F42" s="117"/>
      <c r="G42" s="117"/>
      <c r="H42" s="117"/>
      <c r="I42" s="120" t="s">
        <v>51</v>
      </c>
      <c r="J42" s="117"/>
    </row>
    <row r="43" spans="2:10" ht="13.5" hidden="1" thickBot="1" x14ac:dyDescent="0.25">
      <c r="B43" s="122" t="s">
        <v>52</v>
      </c>
      <c r="C43" s="122" t="s">
        <v>53</v>
      </c>
      <c r="D43" s="122" t="s">
        <v>54</v>
      </c>
      <c r="E43" s="122" t="s">
        <v>55</v>
      </c>
      <c r="F43" s="123"/>
      <c r="G43" s="123"/>
      <c r="H43" s="123"/>
      <c r="I43" s="124" t="s">
        <v>56</v>
      </c>
      <c r="J43" s="123"/>
    </row>
    <row r="44" spans="2:10" ht="13.5" hidden="1" thickBot="1" x14ac:dyDescent="0.25">
      <c r="B44" s="125" t="s">
        <v>57</v>
      </c>
      <c r="C44" s="126">
        <v>130.5</v>
      </c>
      <c r="D44" s="126">
        <v>304.5</v>
      </c>
      <c r="E44" s="126">
        <v>435</v>
      </c>
      <c r="F44" s="123"/>
      <c r="G44" s="123" t="s">
        <v>58</v>
      </c>
      <c r="H44" s="123"/>
      <c r="I44" s="123"/>
      <c r="J44" s="123"/>
    </row>
    <row r="45" spans="2:10" ht="13.5" hidden="1" thickBot="1" x14ac:dyDescent="0.25">
      <c r="B45" s="125" t="s">
        <v>59</v>
      </c>
      <c r="C45" s="126">
        <v>103.5</v>
      </c>
      <c r="D45" s="126">
        <v>241.5</v>
      </c>
      <c r="E45" s="126">
        <v>345</v>
      </c>
      <c r="F45" s="123"/>
      <c r="G45" s="123" t="s">
        <v>39</v>
      </c>
      <c r="H45" s="123"/>
      <c r="I45" s="123"/>
      <c r="J45" s="123"/>
    </row>
    <row r="46" spans="2:10" ht="13.5" hidden="1" thickBot="1" x14ac:dyDescent="0.25">
      <c r="B46" s="125" t="s">
        <v>28</v>
      </c>
      <c r="C46" s="126">
        <v>81</v>
      </c>
      <c r="D46" s="126">
        <v>189</v>
      </c>
      <c r="E46" s="126">
        <v>270</v>
      </c>
      <c r="F46" s="123"/>
      <c r="G46" s="123"/>
      <c r="H46" s="123"/>
      <c r="I46" s="123"/>
      <c r="J46" s="123"/>
    </row>
    <row r="47" spans="2:10" x14ac:dyDescent="0.2">
      <c r="B47" s="24" t="s">
        <v>60</v>
      </c>
      <c r="C47" s="42"/>
      <c r="D47" s="72" t="s">
        <v>39</v>
      </c>
      <c r="E47" s="32" t="str">
        <f>IF(D47="Sim","    Justificar abaixo o motivo do complemento:","  ")</f>
        <v xml:space="preserve">  </v>
      </c>
      <c r="F47" s="43"/>
      <c r="G47" s="43"/>
      <c r="H47" s="43"/>
      <c r="I47" s="43"/>
      <c r="J47" s="44"/>
    </row>
    <row r="48" spans="2:10" ht="12.75" customHeight="1" x14ac:dyDescent="0.2">
      <c r="B48" s="164"/>
      <c r="C48" s="164"/>
      <c r="D48" s="164"/>
      <c r="E48" s="164"/>
      <c r="F48" s="164"/>
      <c r="G48" s="164"/>
      <c r="H48" s="164"/>
      <c r="I48" s="164"/>
      <c r="J48" s="164"/>
    </row>
    <row r="49" spans="2:10" ht="25.5" customHeight="1" thickBot="1" x14ac:dyDescent="0.25">
      <c r="B49" s="56"/>
      <c r="C49" s="8"/>
      <c r="D49" s="8"/>
      <c r="E49" s="8"/>
      <c r="F49" s="57"/>
      <c r="G49" s="57"/>
      <c r="H49" s="57"/>
      <c r="I49" s="57"/>
      <c r="J49" s="58"/>
    </row>
    <row r="50" spans="2:10" ht="12.95" customHeight="1" thickBot="1" x14ac:dyDescent="0.25">
      <c r="B50" s="165" t="s">
        <v>61</v>
      </c>
      <c r="C50" s="165"/>
      <c r="D50" s="165"/>
      <c r="E50" s="165"/>
      <c r="F50" s="165"/>
      <c r="G50" s="165"/>
      <c r="H50" s="165"/>
      <c r="I50" s="165"/>
      <c r="J50" s="165"/>
    </row>
    <row r="51" spans="2:10" x14ac:dyDescent="0.2">
      <c r="B51" s="165"/>
      <c r="C51" s="165"/>
      <c r="D51" s="165"/>
      <c r="E51" s="165"/>
      <c r="F51" s="165"/>
      <c r="G51" s="165"/>
      <c r="H51" s="165"/>
      <c r="I51" s="165"/>
      <c r="J51" s="165"/>
    </row>
    <row r="52" spans="2:10" ht="6" customHeight="1" x14ac:dyDescent="0.2">
      <c r="B52" s="59"/>
      <c r="C52" s="3"/>
      <c r="D52" s="3"/>
      <c r="E52" s="3"/>
      <c r="F52" s="3"/>
      <c r="G52" s="3"/>
      <c r="H52" s="3"/>
      <c r="I52" s="3"/>
      <c r="J52" s="60"/>
    </row>
    <row r="53" spans="2:10" x14ac:dyDescent="0.2">
      <c r="B53" s="147" t="s">
        <v>95</v>
      </c>
      <c r="C53" s="147"/>
      <c r="D53" s="61">
        <f ca="1">TODAY()</f>
        <v>44378</v>
      </c>
      <c r="E53" s="3"/>
      <c r="F53" s="3"/>
      <c r="G53" s="3"/>
      <c r="H53" s="3"/>
      <c r="I53" s="3"/>
      <c r="J53" s="60"/>
    </row>
    <row r="54" spans="2:10" x14ac:dyDescent="0.2">
      <c r="B54" s="62"/>
      <c r="C54" s="63"/>
      <c r="D54" s="64"/>
      <c r="E54" s="3"/>
      <c r="F54" s="3"/>
      <c r="G54" s="3"/>
      <c r="H54" s="3"/>
      <c r="I54" s="3"/>
      <c r="J54" s="60"/>
    </row>
    <row r="55" spans="2:10" x14ac:dyDescent="0.2">
      <c r="B55" s="65"/>
      <c r="C55" s="38"/>
      <c r="D55" s="3"/>
      <c r="E55" s="38"/>
      <c r="F55" s="38"/>
      <c r="G55" s="38"/>
      <c r="H55" s="3"/>
      <c r="I55" s="38"/>
      <c r="J55" s="66"/>
    </row>
    <row r="56" spans="2:10" x14ac:dyDescent="0.2">
      <c r="B56" s="136" t="s">
        <v>62</v>
      </c>
      <c r="C56" s="136"/>
      <c r="D56" s="67"/>
      <c r="E56" s="137" t="s">
        <v>63</v>
      </c>
      <c r="F56" s="137"/>
      <c r="G56" s="137"/>
      <c r="H56" s="67"/>
      <c r="I56" s="138" t="s">
        <v>64</v>
      </c>
      <c r="J56" s="138"/>
    </row>
    <row r="57" spans="2:10" ht="13.5" thickBot="1" x14ac:dyDescent="0.25">
      <c r="B57" s="68"/>
      <c r="C57" s="69"/>
      <c r="D57" s="70"/>
      <c r="E57" s="139" t="s">
        <v>65</v>
      </c>
      <c r="F57" s="139"/>
      <c r="G57" s="139"/>
      <c r="H57" s="70"/>
      <c r="I57" s="140" t="s">
        <v>66</v>
      </c>
      <c r="J57" s="140"/>
    </row>
    <row r="58" spans="2:10" ht="3.75" customHeight="1" thickBot="1" x14ac:dyDescent="0.25"/>
    <row r="59" spans="2:10" customFormat="1" ht="12.95" customHeight="1" x14ac:dyDescent="0.2">
      <c r="B59" s="141" t="s">
        <v>96</v>
      </c>
      <c r="C59" s="142"/>
      <c r="D59" s="142"/>
      <c r="E59" s="143">
        <f>$J$32</f>
        <v>0</v>
      </c>
      <c r="F59" s="143"/>
      <c r="G59" s="143"/>
      <c r="H59" s="143"/>
      <c r="I59" s="143"/>
      <c r="J59" s="85" t="s">
        <v>97</v>
      </c>
    </row>
    <row r="60" spans="2:10" customFormat="1" ht="13.5" thickBot="1" x14ac:dyDescent="0.25">
      <c r="B60" s="144" t="s">
        <v>98</v>
      </c>
      <c r="C60" s="145"/>
      <c r="D60" s="145"/>
      <c r="E60" s="145"/>
      <c r="F60" s="145"/>
      <c r="G60" s="145"/>
      <c r="H60" s="145"/>
      <c r="I60" s="145"/>
      <c r="J60" s="146"/>
    </row>
    <row r="61" spans="2:10" ht="2.25" customHeight="1" x14ac:dyDescent="0.2">
      <c r="B61" s="12"/>
      <c r="C61" s="13"/>
      <c r="D61" s="13"/>
      <c r="E61" s="13"/>
      <c r="F61" s="13"/>
      <c r="G61" s="13"/>
      <c r="H61" s="13"/>
      <c r="I61" s="13"/>
      <c r="J61" s="14"/>
    </row>
    <row r="62" spans="2:10" x14ac:dyDescent="0.2">
      <c r="B62" s="132" t="str">
        <f t="shared" ref="B62" si="0">$B$53</f>
        <v>CASCAVEL</v>
      </c>
      <c r="C62" s="133"/>
      <c r="D62" s="134" t="s">
        <v>67</v>
      </c>
      <c r="E62" s="134"/>
      <c r="F62" s="10"/>
      <c r="G62" s="10"/>
      <c r="H62" s="10"/>
      <c r="I62" s="10"/>
      <c r="J62" s="11"/>
    </row>
    <row r="63" spans="2:10" x14ac:dyDescent="0.2">
      <c r="B63" s="9"/>
      <c r="C63" s="10"/>
      <c r="D63" s="10"/>
      <c r="E63" s="10"/>
      <c r="F63" s="10"/>
      <c r="G63" s="10"/>
      <c r="H63" s="10"/>
      <c r="I63" s="10"/>
      <c r="J63" s="11"/>
    </row>
    <row r="64" spans="2:10" ht="14.25" customHeight="1" thickBot="1" x14ac:dyDescent="0.25">
      <c r="B64" s="15"/>
      <c r="C64" s="16"/>
      <c r="D64" s="16"/>
      <c r="E64" s="16"/>
      <c r="F64" s="135" t="s">
        <v>68</v>
      </c>
      <c r="G64" s="135"/>
      <c r="H64" s="135"/>
      <c r="I64" s="135"/>
      <c r="J64" s="17"/>
    </row>
    <row r="65" spans="2:10" x14ac:dyDescent="0.2">
      <c r="B65" s="129" t="s">
        <v>69</v>
      </c>
      <c r="C65" s="129"/>
      <c r="D65" s="130"/>
      <c r="E65" s="130"/>
      <c r="F65" s="130"/>
      <c r="G65" s="130"/>
      <c r="H65" s="130"/>
      <c r="I65" s="130"/>
      <c r="J65" s="130"/>
    </row>
    <row r="66" spans="2:10" ht="3.75" customHeight="1" thickBot="1" x14ac:dyDescent="0.25">
      <c r="B66" s="131"/>
      <c r="C66" s="131"/>
      <c r="D66" s="131"/>
      <c r="E66" s="131"/>
      <c r="F66" s="131"/>
      <c r="G66" s="131"/>
      <c r="H66" s="131"/>
      <c r="I66" s="131"/>
      <c r="J66" s="131"/>
    </row>
    <row r="67" spans="2:10" customFormat="1" x14ac:dyDescent="0.2">
      <c r="B67" s="86" t="s">
        <v>87</v>
      </c>
      <c r="C67" s="87"/>
      <c r="D67" s="87"/>
      <c r="E67" s="87"/>
      <c r="F67" s="87"/>
      <c r="G67" s="87"/>
      <c r="H67" s="87"/>
      <c r="I67" s="87"/>
      <c r="J67" s="87"/>
    </row>
    <row r="68" spans="2:10" customFormat="1" ht="12.95" customHeight="1" x14ac:dyDescent="0.2">
      <c r="B68" s="127" t="s">
        <v>99</v>
      </c>
      <c r="C68" s="127"/>
      <c r="D68" s="127"/>
      <c r="E68" s="127"/>
      <c r="F68" s="127"/>
      <c r="G68" s="127"/>
      <c r="H68" s="127"/>
      <c r="I68" s="127"/>
      <c r="J68" s="127"/>
    </row>
    <row r="69" spans="2:10" customFormat="1" ht="11.1" customHeight="1" x14ac:dyDescent="0.2">
      <c r="B69" s="127"/>
      <c r="C69" s="127"/>
      <c r="D69" s="127"/>
      <c r="E69" s="127"/>
      <c r="F69" s="127"/>
      <c r="G69" s="127"/>
      <c r="H69" s="127"/>
      <c r="I69" s="127"/>
      <c r="J69" s="127"/>
    </row>
    <row r="70" spans="2:10" customFormat="1" ht="12.95" customHeight="1" x14ac:dyDescent="0.2">
      <c r="B70" s="127" t="s">
        <v>70</v>
      </c>
      <c r="C70" s="127"/>
      <c r="D70" s="127"/>
      <c r="E70" s="127"/>
      <c r="F70" s="127"/>
      <c r="G70" s="127"/>
      <c r="H70" s="127"/>
      <c r="I70" s="127"/>
      <c r="J70" s="127"/>
    </row>
    <row r="71" spans="2:10" customFormat="1" ht="9" customHeight="1" x14ac:dyDescent="0.2">
      <c r="B71" s="127"/>
      <c r="C71" s="127"/>
      <c r="D71" s="127"/>
      <c r="E71" s="127"/>
      <c r="F71" s="127"/>
      <c r="G71" s="127"/>
      <c r="H71" s="127"/>
      <c r="I71" s="127"/>
      <c r="J71" s="127"/>
    </row>
    <row r="72" spans="2:10" customFormat="1" ht="9.75" customHeight="1" x14ac:dyDescent="0.2">
      <c r="B72" s="128" t="s">
        <v>100</v>
      </c>
      <c r="C72" s="128"/>
      <c r="D72" s="128"/>
      <c r="E72" s="128"/>
      <c r="F72" s="128"/>
      <c r="G72" s="128"/>
      <c r="H72" s="128"/>
      <c r="I72" s="128"/>
      <c r="J72" s="128"/>
    </row>
    <row r="73" spans="2:10" customFormat="1" x14ac:dyDescent="0.2">
      <c r="B73" s="128"/>
      <c r="C73" s="128"/>
      <c r="D73" s="128"/>
      <c r="E73" s="128"/>
      <c r="F73" s="128"/>
      <c r="G73" s="128"/>
      <c r="H73" s="128"/>
      <c r="I73" s="128"/>
      <c r="J73" s="128"/>
    </row>
    <row r="74" spans="2:10" customFormat="1" x14ac:dyDescent="0.2">
      <c r="B74" s="128"/>
      <c r="C74" s="128"/>
      <c r="D74" s="128"/>
      <c r="E74" s="128"/>
      <c r="F74" s="128"/>
      <c r="G74" s="128"/>
      <c r="H74" s="128"/>
      <c r="I74" s="128"/>
      <c r="J74" s="128"/>
    </row>
    <row r="75" spans="2:10" x14ac:dyDescent="0.2">
      <c r="B75" s="18"/>
    </row>
    <row r="76" spans="2:10" x14ac:dyDescent="0.2">
      <c r="B76" s="18"/>
    </row>
    <row r="77" spans="2:10" x14ac:dyDescent="0.2">
      <c r="B77" s="18"/>
    </row>
    <row r="78" spans="2:10" x14ac:dyDescent="0.2">
      <c r="B78" s="18"/>
    </row>
  </sheetData>
  <sheetProtection algorithmName="SHA-512" hashValue="XYB3jIDPmG5yarUaKc8SBwVqg1NT9+hmfnDOG02kogLzly9ha1EjUx6yJp5rWpvcH774ym6sNCeEheGEBnuq+Q==" saltValue="K83Eu/ALfLmzS5X7449KUg==" spinCount="100000" sheet="1" objects="1" scenarios="1"/>
  <protectedRanges>
    <protectedRange sqref="B17:J17" name="Motivo da viagem"/>
  </protectedRanges>
  <mergeCells count="61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B18:C18"/>
    <mergeCell ref="D18:J18"/>
    <mergeCell ref="B19:C19"/>
    <mergeCell ref="F19:H19"/>
    <mergeCell ref="B15:C15"/>
    <mergeCell ref="D15:J15"/>
    <mergeCell ref="B16:J16"/>
    <mergeCell ref="B17:J17"/>
    <mergeCell ref="B20:C20"/>
    <mergeCell ref="F20:H20"/>
    <mergeCell ref="F21:H21"/>
    <mergeCell ref="B22:C22"/>
    <mergeCell ref="D22:E22"/>
    <mergeCell ref="F22:H22"/>
    <mergeCell ref="B53:C53"/>
    <mergeCell ref="B33:F33"/>
    <mergeCell ref="H33:I33"/>
    <mergeCell ref="C35:D35"/>
    <mergeCell ref="B24:J24"/>
    <mergeCell ref="B25:F25"/>
    <mergeCell ref="G25:J25"/>
    <mergeCell ref="B26:E27"/>
    <mergeCell ref="B32:E32"/>
    <mergeCell ref="G32:I32"/>
    <mergeCell ref="C36:D36"/>
    <mergeCell ref="B48:J48"/>
    <mergeCell ref="B50:J51"/>
    <mergeCell ref="B62:C62"/>
    <mergeCell ref="D62:E62"/>
    <mergeCell ref="F64:I64"/>
    <mergeCell ref="B56:C56"/>
    <mergeCell ref="E56:G56"/>
    <mergeCell ref="I56:J56"/>
    <mergeCell ref="E57:G57"/>
    <mergeCell ref="I57:J57"/>
    <mergeCell ref="B59:D59"/>
    <mergeCell ref="E59:I59"/>
    <mergeCell ref="B60:J60"/>
    <mergeCell ref="B70:J71"/>
    <mergeCell ref="B72:J74"/>
    <mergeCell ref="B65:C65"/>
    <mergeCell ref="D65:J65"/>
    <mergeCell ref="B66:J66"/>
    <mergeCell ref="B68:J69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41F19680-CA4E-4724-8535-D61FB38D634E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topLeftCell="A4" zoomScaleNormal="100" workbookViewId="0">
      <selection activeCell="J19" sqref="J19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0"/>
      <c r="C1" s="21"/>
      <c r="D1" s="21"/>
      <c r="E1" s="21"/>
      <c r="F1" s="21"/>
      <c r="G1" s="21"/>
      <c r="H1" s="21"/>
      <c r="I1" s="21"/>
      <c r="J1" s="21"/>
    </row>
    <row r="2" spans="2:10" x14ac:dyDescent="0.2">
      <c r="B2" s="2" t="s">
        <v>0</v>
      </c>
      <c r="C2" s="21"/>
      <c r="D2" s="21"/>
      <c r="E2" s="21"/>
      <c r="F2" s="21"/>
      <c r="G2" s="21"/>
      <c r="H2" s="21"/>
      <c r="I2" s="21"/>
      <c r="J2" s="21"/>
    </row>
    <row r="3" spans="2:10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2:10" x14ac:dyDescent="0.2">
      <c r="B4" s="21"/>
      <c r="C4" s="21"/>
      <c r="D4" s="21"/>
      <c r="E4" s="21"/>
      <c r="F4" s="21"/>
      <c r="G4" s="21"/>
      <c r="H4" s="21"/>
      <c r="I4" s="21"/>
      <c r="J4" s="21"/>
    </row>
    <row r="5" spans="2:10" x14ac:dyDescent="0.2">
      <c r="B5" s="21"/>
      <c r="C5" s="21"/>
      <c r="D5" s="21"/>
      <c r="E5" s="21"/>
      <c r="F5" s="21"/>
      <c r="G5" s="21"/>
      <c r="H5" s="21"/>
      <c r="I5" s="21"/>
      <c r="J5" s="21"/>
    </row>
    <row r="6" spans="2:10" ht="25.5" customHeight="1" x14ac:dyDescent="0.2">
      <c r="B6" s="22"/>
      <c r="C6" s="22"/>
      <c r="D6" s="22"/>
      <c r="E6" s="22"/>
      <c r="F6" s="22"/>
      <c r="G6" s="22"/>
      <c r="H6" s="226"/>
      <c r="I6" s="227"/>
      <c r="J6" s="227"/>
    </row>
    <row r="7" spans="2:10" x14ac:dyDescent="0.2">
      <c r="B7" s="228" t="s">
        <v>102</v>
      </c>
      <c r="C7" s="228"/>
      <c r="D7" s="228"/>
      <c r="E7" s="228"/>
      <c r="F7" s="228"/>
      <c r="G7" s="228"/>
      <c r="H7" s="228"/>
      <c r="I7" s="228"/>
      <c r="J7" s="228"/>
    </row>
    <row r="8" spans="2:10" ht="5.2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2:10" x14ac:dyDescent="0.2">
      <c r="B9" s="229" t="s">
        <v>74</v>
      </c>
      <c r="C9" s="229"/>
      <c r="D9" s="229"/>
      <c r="E9" s="229"/>
      <c r="F9" s="229"/>
      <c r="G9" s="229"/>
      <c r="H9" s="229"/>
      <c r="I9" s="229"/>
      <c r="J9" s="229"/>
    </row>
    <row r="10" spans="2:10" ht="4.5" customHeight="1" x14ac:dyDescent="0.2">
      <c r="B10" s="229"/>
      <c r="C10" s="229"/>
      <c r="D10" s="229"/>
      <c r="E10" s="229"/>
      <c r="F10" s="229"/>
      <c r="G10" s="229"/>
      <c r="H10" s="229"/>
      <c r="I10" s="229"/>
      <c r="J10" s="229"/>
    </row>
    <row r="11" spans="2:10" ht="9" customHeight="1" thickBot="1" x14ac:dyDescent="0.25">
      <c r="B11" s="45"/>
      <c r="C11" s="45"/>
      <c r="D11" s="45"/>
      <c r="E11" s="45"/>
      <c r="F11" s="45"/>
      <c r="G11" s="45"/>
      <c r="H11" s="45"/>
      <c r="I11" s="45"/>
      <c r="J11" s="45"/>
    </row>
    <row r="12" spans="2:10" ht="13.5" thickBot="1" x14ac:dyDescent="0.25">
      <c r="B12" s="230" t="s">
        <v>94</v>
      </c>
      <c r="C12" s="230"/>
      <c r="D12" s="230"/>
      <c r="E12" s="231" t="str">
        <f>DIARIAS_2020!$C$9</f>
        <v>Reitoria</v>
      </c>
      <c r="F12" s="232"/>
      <c r="G12" s="232"/>
      <c r="H12" s="232"/>
      <c r="I12" s="232"/>
      <c r="J12" s="233"/>
    </row>
    <row r="13" spans="2:10" ht="9" customHeight="1" thickBot="1" x14ac:dyDescent="0.25">
      <c r="B13" s="46"/>
      <c r="C13" s="46"/>
      <c r="D13" s="46"/>
      <c r="E13" s="47"/>
      <c r="F13" s="47"/>
      <c r="G13" s="47"/>
      <c r="H13" s="47"/>
      <c r="I13" s="47"/>
      <c r="J13" s="47"/>
    </row>
    <row r="14" spans="2:10" x14ac:dyDescent="0.2">
      <c r="B14" s="234" t="s">
        <v>75</v>
      </c>
      <c r="C14" s="234"/>
      <c r="D14" s="234"/>
      <c r="E14" s="235">
        <f>DIARIAS_2020!$D$10</f>
        <v>0</v>
      </c>
      <c r="F14" s="235"/>
      <c r="G14" s="235"/>
      <c r="H14" s="235"/>
      <c r="I14" s="235"/>
      <c r="J14" s="235"/>
    </row>
    <row r="15" spans="2:10" x14ac:dyDescent="0.2">
      <c r="B15" s="236" t="s">
        <v>76</v>
      </c>
      <c r="C15" s="236"/>
      <c r="D15" s="236"/>
      <c r="E15" s="237" t="str">
        <f>DIARIAS_2020!$G$9</f>
        <v>Gabinete do Reitor</v>
      </c>
      <c r="F15" s="238"/>
      <c r="G15" s="238"/>
      <c r="H15" s="238"/>
      <c r="I15" s="238"/>
      <c r="J15" s="239"/>
    </row>
    <row r="16" spans="2:10" ht="13.5" customHeight="1" thickBot="1" x14ac:dyDescent="0.25">
      <c r="B16" s="215" t="s">
        <v>77</v>
      </c>
      <c r="C16" s="215"/>
      <c r="D16" s="215"/>
      <c r="E16" s="224">
        <f>DIARIAS_2020!$D$18</f>
        <v>0</v>
      </c>
      <c r="F16" s="240"/>
      <c r="G16" s="240"/>
      <c r="H16" s="240"/>
      <c r="I16" s="240"/>
      <c r="J16" s="241"/>
    </row>
    <row r="17" spans="2:10" ht="13.5" thickBot="1" x14ac:dyDescent="0.25">
      <c r="B17" s="48"/>
      <c r="C17" s="48"/>
      <c r="D17" s="48"/>
      <c r="E17" s="49"/>
      <c r="F17" s="49"/>
      <c r="G17" s="49"/>
      <c r="H17" s="49"/>
      <c r="I17" s="49"/>
      <c r="J17" s="49"/>
    </row>
    <row r="18" spans="2:10" x14ac:dyDescent="0.2">
      <c r="B18" s="214" t="s">
        <v>20</v>
      </c>
      <c r="C18" s="214"/>
      <c r="D18" s="214"/>
      <c r="E18" s="214"/>
      <c r="F18" s="214"/>
      <c r="G18" s="214"/>
      <c r="H18" s="214"/>
      <c r="I18" s="214"/>
      <c r="J18" s="214"/>
    </row>
    <row r="19" spans="2:10" ht="13.5" thickBot="1" x14ac:dyDescent="0.25">
      <c r="B19" s="215" t="s">
        <v>78</v>
      </c>
      <c r="C19" s="215"/>
      <c r="D19" s="224">
        <f>DIARIAS_2020!$B$20</f>
        <v>0</v>
      </c>
      <c r="E19" s="225"/>
      <c r="F19" s="50" t="s">
        <v>79</v>
      </c>
      <c r="G19" s="73">
        <f>DIARIAS_2020!$D$20</f>
        <v>0</v>
      </c>
      <c r="H19" s="217" t="s">
        <v>80</v>
      </c>
      <c r="I19" s="217"/>
      <c r="J19" s="77">
        <f>DIARIAS_2020!$E$20</f>
        <v>0</v>
      </c>
    </row>
    <row r="20" spans="2:10" ht="13.5" thickBot="1" x14ac:dyDescent="0.25">
      <c r="B20" s="48"/>
      <c r="C20" s="48"/>
      <c r="D20" s="49"/>
      <c r="E20" s="49"/>
      <c r="F20" s="51"/>
      <c r="G20" s="45"/>
      <c r="H20" s="48"/>
      <c r="I20" s="48"/>
      <c r="J20" s="45"/>
    </row>
    <row r="21" spans="2:10" x14ac:dyDescent="0.2">
      <c r="B21" s="214" t="s">
        <v>23</v>
      </c>
      <c r="C21" s="214"/>
      <c r="D21" s="214"/>
      <c r="E21" s="214"/>
      <c r="F21" s="214"/>
      <c r="G21" s="214"/>
      <c r="H21" s="214"/>
      <c r="I21" s="214"/>
      <c r="J21" s="214"/>
    </row>
    <row r="22" spans="2:10" ht="13.5" thickBot="1" x14ac:dyDescent="0.25">
      <c r="B22" s="215" t="s">
        <v>78</v>
      </c>
      <c r="C22" s="215"/>
      <c r="D22" s="216">
        <f>DIARIAS_2020!$F$20</f>
        <v>0</v>
      </c>
      <c r="E22" s="216"/>
      <c r="F22" s="50" t="s">
        <v>79</v>
      </c>
      <c r="G22" s="73">
        <f>DIARIAS_2020!$I$20</f>
        <v>0</v>
      </c>
      <c r="H22" s="217" t="s">
        <v>80</v>
      </c>
      <c r="I22" s="217"/>
      <c r="J22" s="77">
        <f>DIARIAS_2020!$J$20</f>
        <v>0</v>
      </c>
    </row>
    <row r="23" spans="2:10" ht="13.5" thickBot="1" x14ac:dyDescent="0.25">
      <c r="B23" s="48"/>
      <c r="C23" s="48"/>
      <c r="D23" s="49"/>
      <c r="E23" s="49"/>
      <c r="F23" s="51"/>
      <c r="G23" s="45"/>
      <c r="H23" s="48"/>
      <c r="I23" s="48"/>
      <c r="J23" s="45"/>
    </row>
    <row r="24" spans="2:10" x14ac:dyDescent="0.2">
      <c r="B24" s="218" t="s">
        <v>24</v>
      </c>
      <c r="C24" s="218"/>
      <c r="D24" s="218"/>
      <c r="E24" s="218"/>
      <c r="F24" s="218"/>
      <c r="G24" s="218"/>
      <c r="H24" s="218"/>
      <c r="I24" s="218"/>
      <c r="J24" s="218"/>
    </row>
    <row r="25" spans="2:10" ht="13.5" thickBot="1" x14ac:dyDescent="0.25">
      <c r="B25" s="215" t="s">
        <v>78</v>
      </c>
      <c r="C25" s="215"/>
      <c r="D25" s="219">
        <f>DIARIAS_2020!$F$22</f>
        <v>0</v>
      </c>
      <c r="E25" s="219"/>
      <c r="F25" s="50" t="s">
        <v>79</v>
      </c>
      <c r="G25" s="76">
        <f>DIARIAS_2020!$I$22</f>
        <v>0</v>
      </c>
      <c r="H25" s="217" t="s">
        <v>80</v>
      </c>
      <c r="I25" s="217"/>
      <c r="J25" s="77">
        <f>DIARIAS_2020!$J$22</f>
        <v>0</v>
      </c>
    </row>
    <row r="26" spans="2:10" ht="13.5" thickBot="1" x14ac:dyDescent="0.25">
      <c r="B26" s="45"/>
      <c r="C26" s="45"/>
      <c r="D26" s="45"/>
      <c r="E26" s="45"/>
      <c r="F26" s="45"/>
      <c r="G26" s="45"/>
      <c r="H26" s="45"/>
      <c r="I26" s="45"/>
      <c r="J26" s="45"/>
    </row>
    <row r="27" spans="2:10" x14ac:dyDescent="0.2">
      <c r="B27" s="220" t="s">
        <v>86</v>
      </c>
      <c r="C27" s="220"/>
      <c r="D27" s="220"/>
      <c r="E27" s="220"/>
      <c r="F27" s="220"/>
      <c r="G27" s="220"/>
      <c r="H27" s="220"/>
      <c r="I27" s="220"/>
      <c r="J27" s="220"/>
    </row>
    <row r="28" spans="2:10" ht="54.75" customHeight="1" thickBot="1" x14ac:dyDescent="0.25">
      <c r="B28" s="221">
        <f>DIARIAS_2020!$B$17</f>
        <v>0</v>
      </c>
      <c r="C28" s="222"/>
      <c r="D28" s="222"/>
      <c r="E28" s="222"/>
      <c r="F28" s="222"/>
      <c r="G28" s="222"/>
      <c r="H28" s="222"/>
      <c r="I28" s="222"/>
      <c r="J28" s="223"/>
    </row>
    <row r="29" spans="2:10" ht="13.5" thickBot="1" x14ac:dyDescent="0.25">
      <c r="B29" s="52"/>
      <c r="C29" s="52"/>
      <c r="D29" s="52"/>
      <c r="E29" s="52"/>
      <c r="F29" s="52"/>
      <c r="G29" s="52"/>
      <c r="H29" s="52"/>
      <c r="I29" s="52"/>
      <c r="J29" s="52"/>
    </row>
    <row r="30" spans="2:10" x14ac:dyDescent="0.2">
      <c r="B30" s="220" t="s">
        <v>81</v>
      </c>
      <c r="C30" s="220"/>
      <c r="D30" s="220"/>
      <c r="E30" s="220"/>
      <c r="F30" s="220"/>
      <c r="G30" s="220"/>
      <c r="H30" s="220"/>
      <c r="I30" s="220"/>
      <c r="J30" s="220"/>
    </row>
    <row r="31" spans="2:10" ht="73.5" customHeight="1" thickBot="1" x14ac:dyDescent="0.25">
      <c r="B31" s="211"/>
      <c r="C31" s="212"/>
      <c r="D31" s="212"/>
      <c r="E31" s="212"/>
      <c r="F31" s="212"/>
      <c r="G31" s="212"/>
      <c r="H31" s="212"/>
      <c r="I31" s="212"/>
      <c r="J31" s="213"/>
    </row>
    <row r="32" spans="2:10" ht="13.5" thickBot="1" x14ac:dyDescent="0.25">
      <c r="B32" s="52"/>
      <c r="C32" s="52"/>
      <c r="D32" s="52"/>
      <c r="E32" s="52"/>
      <c r="F32" s="52"/>
      <c r="G32" s="52"/>
      <c r="H32" s="52"/>
      <c r="I32" s="52"/>
      <c r="J32" s="52"/>
    </row>
    <row r="33" spans="2:10" x14ac:dyDescent="0.2">
      <c r="B33" s="220" t="s">
        <v>82</v>
      </c>
      <c r="C33" s="220"/>
      <c r="D33" s="220"/>
      <c r="E33" s="220"/>
      <c r="F33" s="220"/>
      <c r="G33" s="220"/>
      <c r="H33" s="220"/>
      <c r="I33" s="220"/>
      <c r="J33" s="220"/>
    </row>
    <row r="34" spans="2:10" ht="89.25" customHeight="1" thickBot="1" x14ac:dyDescent="0.25">
      <c r="B34" s="211"/>
      <c r="C34" s="212"/>
      <c r="D34" s="212"/>
      <c r="E34" s="212"/>
      <c r="F34" s="212"/>
      <c r="G34" s="212"/>
      <c r="H34" s="212"/>
      <c r="I34" s="212"/>
      <c r="J34" s="213"/>
    </row>
    <row r="35" spans="2:10" ht="13.5" thickBot="1" x14ac:dyDescent="0.25">
      <c r="B35" s="53"/>
      <c r="C35" s="53"/>
      <c r="D35" s="53"/>
      <c r="E35" s="53"/>
      <c r="F35" s="53"/>
      <c r="G35" s="53"/>
      <c r="H35" s="53"/>
      <c r="I35" s="53"/>
      <c r="J35" s="53"/>
    </row>
    <row r="36" spans="2:10" ht="13.5" thickBot="1" x14ac:dyDescent="0.25">
      <c r="B36" s="207" t="s">
        <v>83</v>
      </c>
      <c r="C36" s="207"/>
      <c r="D36" s="208" t="s">
        <v>21</v>
      </c>
      <c r="E36" s="208"/>
      <c r="F36" s="54"/>
      <c r="G36" s="207" t="s">
        <v>83</v>
      </c>
      <c r="H36" s="207"/>
      <c r="I36" s="208" t="s">
        <v>21</v>
      </c>
      <c r="J36" s="208"/>
    </row>
    <row r="37" spans="2:10" ht="15.75" thickBot="1" x14ac:dyDescent="0.25">
      <c r="B37" s="209" t="str">
        <f>DIARIAS_2020!$B$62</f>
        <v>CASCAVEL</v>
      </c>
      <c r="C37" s="209"/>
      <c r="D37" s="210">
        <f ca="1">TODAY()</f>
        <v>44378</v>
      </c>
      <c r="E37" s="210"/>
      <c r="F37" s="45"/>
      <c r="G37" s="209" t="str">
        <f>DIARIAS_2020!$B$62</f>
        <v>CASCAVEL</v>
      </c>
      <c r="H37" s="209"/>
      <c r="I37" s="210">
        <f ca="1">TODAY()</f>
        <v>44378</v>
      </c>
      <c r="J37" s="210"/>
    </row>
    <row r="41" spans="2:10" x14ac:dyDescent="0.2">
      <c r="B41" s="23"/>
      <c r="C41" s="23"/>
      <c r="D41" s="23"/>
      <c r="E41" s="23"/>
      <c r="G41" s="23"/>
      <c r="H41" s="23"/>
      <c r="I41" s="23"/>
      <c r="J41" s="23"/>
    </row>
    <row r="42" spans="2:10" x14ac:dyDescent="0.2">
      <c r="B42" s="206" t="s">
        <v>84</v>
      </c>
      <c r="C42" s="206"/>
      <c r="D42" s="206"/>
      <c r="E42" s="206"/>
      <c r="G42" s="206" t="s">
        <v>85</v>
      </c>
      <c r="H42" s="206"/>
      <c r="I42" s="206"/>
      <c r="J42" s="206"/>
    </row>
  </sheetData>
  <sheetProtection sheet="1" selectLockedCells="1"/>
  <protectedRanges>
    <protectedRange sqref="E12" name="CAMPUS"/>
    <protectedRange sqref="B31" name="RESULTADOS"/>
    <protectedRange sqref="B34" name="CONSIDERAÇÕES"/>
  </protectedRanges>
  <mergeCells count="39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F4556-3D4C-4DBC-B252-F91CFF46A3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19D8E2-D4DC-4C30-8AC8-F2A6352DF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BEE92-DCD4-4241-BC56-E07068D0D70E}">
  <ds:schemaRefs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8af7-2961-4f99-aa72-92d305d9cd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Barbara Zanini</cp:lastModifiedBy>
  <cp:revision>0</cp:revision>
  <cp:lastPrinted>2020-03-03T18:35:41Z</cp:lastPrinted>
  <dcterms:created xsi:type="dcterms:W3CDTF">1601-01-01T00:00:00Z</dcterms:created>
  <dcterms:modified xsi:type="dcterms:W3CDTF">2021-07-01T13:21:02Z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