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firstSheet="3" activeTab="0"/>
  </bookViews>
  <sheets>
    <sheet name="janeiro12" sheetId="1" r:id="rId1"/>
    <sheet name="Fevereiro12" sheetId="2" r:id="rId2"/>
    <sheet name="março12" sheetId="3" r:id="rId3"/>
    <sheet name="abril12" sheetId="4" r:id="rId4"/>
    <sheet name="maio12" sheetId="5" r:id="rId5"/>
    <sheet name="junho12" sheetId="6" r:id="rId6"/>
    <sheet name="julho12" sheetId="7" r:id="rId7"/>
    <sheet name="agosto12 " sheetId="8" r:id="rId8"/>
    <sheet name="setembro12" sheetId="9" r:id="rId9"/>
    <sheet name="outubro12" sheetId="10" r:id="rId10"/>
    <sheet name="novembro12" sheetId="11" r:id="rId11"/>
    <sheet name="dezembro12" sheetId="12" r:id="rId12"/>
  </sheets>
  <definedNames/>
  <calcPr fullCalcOnLoad="1"/>
</workbook>
</file>

<file path=xl/sharedStrings.xml><?xml version="1.0" encoding="utf-8"?>
<sst xmlns="http://schemas.openxmlformats.org/spreadsheetml/2006/main" count="2458" uniqueCount="76">
  <si>
    <t>UNIVERSIDADE ESTADUAL DO OESTE DO PARANÁ - UNIOESTE</t>
  </si>
  <si>
    <t>ÁREA DE INFORMAÇÕES</t>
  </si>
  <si>
    <t>Graduados</t>
  </si>
  <si>
    <t>Especialistas</t>
  </si>
  <si>
    <t>Mestres</t>
  </si>
  <si>
    <t>Doutores</t>
  </si>
  <si>
    <t>Pós-Doutores</t>
  </si>
  <si>
    <t>Efetivos</t>
  </si>
  <si>
    <t>CRES</t>
  </si>
  <si>
    <t>Centro de Ciências Biológicas e da Saúde</t>
  </si>
  <si>
    <t>Centro de Ciências Médicas e Farmacêuticas</t>
  </si>
  <si>
    <t>Centro de Ciências Exatas e Tecnológicas</t>
  </si>
  <si>
    <t>Centro de Ciências Sociais Aplicadas</t>
  </si>
  <si>
    <t>Centro de Educação, Comunicação e Artes</t>
  </si>
  <si>
    <t>Centro de Educação e Letras</t>
  </si>
  <si>
    <t>Centro de Engenharia e Ciências Exatas</t>
  </si>
  <si>
    <t>Centro de Ciências Humanas</t>
  </si>
  <si>
    <t>Centro de Ciências Agrárias</t>
  </si>
  <si>
    <t>Centro de Ciências Humanas, Educação e Letras</t>
  </si>
  <si>
    <t>Centro de Ciências Humanas e Sociais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</si>
  <si>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</si>
  <si>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</t>
  </si>
  <si>
    <t>%</t>
  </si>
  <si>
    <t>E</t>
  </si>
  <si>
    <t>M</t>
  </si>
  <si>
    <t>D</t>
  </si>
  <si>
    <t>Pós-</t>
  </si>
  <si>
    <t>DOUT.</t>
  </si>
  <si>
    <t>Cascavel</t>
  </si>
  <si>
    <t>Foz do Iguaçu</t>
  </si>
  <si>
    <t>Francisco Beltrão</t>
  </si>
  <si>
    <t>Marechal Cândido Rondon</t>
  </si>
  <si>
    <t>Toledo</t>
  </si>
  <si>
    <t>Total</t>
  </si>
  <si>
    <t>Temporários</t>
  </si>
  <si>
    <t>CAMPUS CASCAVEL</t>
  </si>
  <si>
    <t>CAMPUS FOZ DO IGUAÇU</t>
  </si>
  <si>
    <t>CAMPUS FRANCISCO BELTRÃO</t>
  </si>
  <si>
    <t>CAMPUS MARECHAL CÂNDIDO RONDON</t>
  </si>
  <si>
    <t>CAMPUS TOLEDO</t>
  </si>
  <si>
    <t>Titulação</t>
  </si>
  <si>
    <t>Total Cascavel</t>
  </si>
  <si>
    <t>Total Foz do Iguaçu</t>
  </si>
  <si>
    <t>Total Francisco Beltrão</t>
  </si>
  <si>
    <t>Total Marechal Cândido Rondon</t>
  </si>
  <si>
    <t>Total UNIOESTE</t>
  </si>
  <si>
    <t>Total Toledo</t>
  </si>
  <si>
    <t>Titulação do Corpo Docente - Efetivos e Temporários</t>
  </si>
  <si>
    <t>Campus</t>
  </si>
  <si>
    <t>Titulação do Corpo Docente - Efetivos</t>
  </si>
  <si>
    <t>Dout.</t>
  </si>
  <si>
    <t>Titulação do Corpo Docente - Temporários</t>
  </si>
  <si>
    <t>Titulação do Corpo Docente - Efetivos + Temporários</t>
  </si>
  <si>
    <t>Graduado</t>
  </si>
  <si>
    <t>Especialista</t>
  </si>
  <si>
    <t>Mestre</t>
  </si>
  <si>
    <t>Doutor</t>
  </si>
  <si>
    <t>Pós-Doutor</t>
  </si>
  <si>
    <t>Fonte : Pró-Reitoria de Planejamento</t>
  </si>
  <si>
    <t>PRÓ-REITORIA DE PLANEJAMENTO</t>
  </si>
  <si>
    <t>Fonte: Pró-reitoria de Planejamento</t>
  </si>
  <si>
    <r>
      <t xml:space="preserve">Posição em 31 de </t>
    </r>
    <r>
      <rPr>
        <b/>
        <sz val="12"/>
        <rFont val="Arial"/>
        <family val="2"/>
      </rPr>
      <t>Janeiro de 2012</t>
    </r>
  </si>
  <si>
    <r>
      <t xml:space="preserve">PLANILHA DOS DOCENTES EFETIVOS E TEMPORÁRIOS POR </t>
    </r>
    <r>
      <rPr>
        <b/>
        <sz val="12"/>
        <rFont val="Arial"/>
        <family val="2"/>
      </rPr>
      <t>TITULAÇÃO</t>
    </r>
    <r>
      <rPr>
        <b/>
        <sz val="8"/>
        <rFont val="Arial"/>
        <family val="2"/>
      </rPr>
      <t xml:space="preserve"> - QUANTITATIVO E PERCENTUAL</t>
    </r>
  </si>
  <si>
    <t>-</t>
  </si>
  <si>
    <r>
      <t>Posição em 29 de fevereiro</t>
    </r>
    <r>
      <rPr>
        <b/>
        <sz val="12"/>
        <rFont val="Arial"/>
        <family val="2"/>
      </rPr>
      <t xml:space="preserve"> de 2012</t>
    </r>
  </si>
  <si>
    <t>?</t>
  </si>
  <si>
    <r>
      <t xml:space="preserve">Posição em 31 de março </t>
    </r>
    <r>
      <rPr>
        <b/>
        <sz val="12"/>
        <rFont val="Arial"/>
        <family val="2"/>
      </rPr>
      <t xml:space="preserve"> de 2012</t>
    </r>
  </si>
  <si>
    <r>
      <t>Posição em 30 abril</t>
    </r>
    <r>
      <rPr>
        <b/>
        <sz val="12"/>
        <rFont val="Arial"/>
        <family val="2"/>
      </rPr>
      <t xml:space="preserve"> de 2012</t>
    </r>
  </si>
  <si>
    <r>
      <t>Posição em 30 de junho</t>
    </r>
    <r>
      <rPr>
        <b/>
        <sz val="12"/>
        <rFont val="Arial"/>
        <family val="2"/>
      </rPr>
      <t xml:space="preserve"> de 2012</t>
    </r>
  </si>
  <si>
    <r>
      <t>Posição em 31 de julho</t>
    </r>
    <r>
      <rPr>
        <b/>
        <sz val="12"/>
        <rFont val="Arial"/>
        <family val="2"/>
      </rPr>
      <t xml:space="preserve"> de 2012</t>
    </r>
  </si>
  <si>
    <r>
      <t>Posição em 31 de agosto</t>
    </r>
    <r>
      <rPr>
        <b/>
        <sz val="12"/>
        <rFont val="Arial"/>
        <family val="2"/>
      </rPr>
      <t xml:space="preserve"> de 2012</t>
    </r>
  </si>
  <si>
    <r>
      <t>Posição em 30 de setembro</t>
    </r>
    <r>
      <rPr>
        <b/>
        <sz val="12"/>
        <rFont val="Arial"/>
        <family val="2"/>
      </rPr>
      <t xml:space="preserve"> de 2012</t>
    </r>
  </si>
  <si>
    <r>
      <t>Posição em 31 maio</t>
    </r>
    <r>
      <rPr>
        <b/>
        <sz val="12"/>
        <rFont val="Arial"/>
        <family val="2"/>
      </rPr>
      <t xml:space="preserve"> de 2012</t>
    </r>
  </si>
  <si>
    <r>
      <t>Posição em 31 de outubro</t>
    </r>
    <r>
      <rPr>
        <b/>
        <sz val="12"/>
        <rFont val="Arial"/>
        <family val="2"/>
      </rPr>
      <t xml:space="preserve"> de 2012</t>
    </r>
  </si>
  <si>
    <r>
      <t>Posição em 30 de novembro</t>
    </r>
    <r>
      <rPr>
        <b/>
        <sz val="12"/>
        <rFont val="Arial"/>
        <family val="2"/>
      </rPr>
      <t xml:space="preserve"> de 2012</t>
    </r>
  </si>
  <si>
    <r>
      <t>Posição em 31 de dezembro</t>
    </r>
    <r>
      <rPr>
        <b/>
        <sz val="12"/>
        <rFont val="Arial"/>
        <family val="2"/>
      </rPr>
      <t xml:space="preserve"> de 2012</t>
    </r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</si>
</sst>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/yy"/>
    <numFmt numFmtId="173" formatCode="0.0%"/>
    <numFmt numFmtId="174" formatCode="_(* #,##0.00_);_(* \(#,##0.00\);_(* \-??_);_(@_)"/>
    <numFmt numFmtId="175" formatCode="_(* #,##0_);_(* \(#,##0\);_(* \-??_);_(@_)"/>
  </numFmts>
  <fonts count="54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8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2" fillId="21" borderId="5" applyNumberFormat="0" applyAlignment="0" applyProtection="0"/>
    <xf numFmtId="16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4" fontId="0" fillId="0" borderId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10" fontId="1" fillId="0" borderId="0" xfId="49" applyNumberFormat="1" applyFont="1" applyFill="1" applyBorder="1" applyAlignment="1" applyProtection="1">
      <alignment horizontal="center"/>
      <protection/>
    </xf>
    <xf numFmtId="9" fontId="1" fillId="0" borderId="0" xfId="0" applyNumberFormat="1" applyFont="1" applyAlignment="1">
      <alignment/>
    </xf>
    <xf numFmtId="0" fontId="5" fillId="0" borderId="0" xfId="0" applyFont="1" applyAlignment="1">
      <alignment/>
    </xf>
    <xf numFmtId="172" fontId="6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50" fillId="34" borderId="10" xfId="0" applyFont="1" applyFill="1" applyBorder="1" applyAlignment="1">
      <alignment horizontal="left"/>
    </xf>
    <xf numFmtId="0" fontId="50" fillId="34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50" fillId="34" borderId="11" xfId="0" applyFont="1" applyFill="1" applyBorder="1" applyAlignment="1">
      <alignment horizontal="center"/>
    </xf>
    <xf numFmtId="0" fontId="50" fillId="35" borderId="10" xfId="0" applyFont="1" applyFill="1" applyBorder="1" applyAlignment="1">
      <alignment horizontal="left"/>
    </xf>
    <xf numFmtId="0" fontId="50" fillId="35" borderId="12" xfId="0" applyFont="1" applyFill="1" applyBorder="1" applyAlignment="1">
      <alignment horizontal="center"/>
    </xf>
    <xf numFmtId="3" fontId="50" fillId="34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172" fontId="8" fillId="0" borderId="0" xfId="0" applyNumberFormat="1" applyFont="1" applyAlignment="1">
      <alignment horizontal="center"/>
    </xf>
    <xf numFmtId="0" fontId="8" fillId="0" borderId="0" xfId="0" applyFont="1" applyFill="1" applyAlignment="1">
      <alignment/>
    </xf>
    <xf numFmtId="4" fontId="50" fillId="36" borderId="11" xfId="0" applyNumberFormat="1" applyFont="1" applyFill="1" applyBorder="1" applyAlignment="1">
      <alignment horizontal="center"/>
    </xf>
    <xf numFmtId="4" fontId="50" fillId="36" borderId="13" xfId="0" applyNumberFormat="1" applyFont="1" applyFill="1" applyBorder="1" applyAlignment="1">
      <alignment horizontal="center"/>
    </xf>
    <xf numFmtId="173" fontId="1" fillId="0" borderId="10" xfId="49" applyNumberFormat="1" applyFont="1" applyFill="1" applyBorder="1" applyAlignment="1" applyProtection="1">
      <alignment horizontal="center"/>
      <protection/>
    </xf>
    <xf numFmtId="1" fontId="1" fillId="33" borderId="10" xfId="0" applyNumberFormat="1" applyFont="1" applyFill="1" applyBorder="1" applyAlignment="1">
      <alignment horizontal="center"/>
    </xf>
    <xf numFmtId="0" fontId="50" fillId="36" borderId="10" xfId="0" applyFont="1" applyFill="1" applyBorder="1" applyAlignment="1">
      <alignment horizontal="left"/>
    </xf>
    <xf numFmtId="173" fontId="50" fillId="36" borderId="10" xfId="49" applyNumberFormat="1" applyFont="1" applyFill="1" applyBorder="1" applyAlignment="1" applyProtection="1">
      <alignment horizontal="center"/>
      <protection/>
    </xf>
    <xf numFmtId="1" fontId="50" fillId="36" borderId="10" xfId="0" applyNumberFormat="1" applyFont="1" applyFill="1" applyBorder="1" applyAlignment="1">
      <alignment horizontal="center"/>
    </xf>
    <xf numFmtId="173" fontId="1" fillId="0" borderId="0" xfId="0" applyNumberFormat="1" applyFont="1" applyAlignment="1">
      <alignment horizontal="center"/>
    </xf>
    <xf numFmtId="0" fontId="50" fillId="34" borderId="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50" fillId="36" borderId="10" xfId="0" applyFont="1" applyFill="1" applyBorder="1" applyAlignment="1">
      <alignment horizontal="center"/>
    </xf>
    <xf numFmtId="0" fontId="50" fillId="35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0" fillId="35" borderId="10" xfId="0" applyFont="1" applyFill="1" applyBorder="1" applyAlignment="1">
      <alignment horizontal="center"/>
    </xf>
    <xf numFmtId="0" fontId="50" fillId="36" borderId="10" xfId="0" applyFont="1" applyFill="1" applyBorder="1" applyAlignment="1">
      <alignment horizontal="center"/>
    </xf>
    <xf numFmtId="1" fontId="50" fillId="34" borderId="10" xfId="0" applyNumberFormat="1" applyFont="1" applyFill="1" applyBorder="1" applyAlignment="1">
      <alignment horizontal="center"/>
    </xf>
    <xf numFmtId="0" fontId="50" fillId="35" borderId="10" xfId="0" applyFont="1" applyFill="1" applyBorder="1" applyAlignment="1">
      <alignment horizontal="center"/>
    </xf>
    <xf numFmtId="0" fontId="50" fillId="36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1" fontId="51" fillId="0" borderId="10" xfId="0" applyNumberFormat="1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1" fontId="52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1" fontId="53" fillId="0" borderId="10" xfId="0" applyNumberFormat="1" applyFont="1" applyFill="1" applyBorder="1" applyAlignment="1">
      <alignment horizontal="center"/>
    </xf>
    <xf numFmtId="0" fontId="50" fillId="35" borderId="10" xfId="0" applyFont="1" applyFill="1" applyBorder="1" applyAlignment="1">
      <alignment horizontal="center"/>
    </xf>
    <xf numFmtId="0" fontId="50" fillId="36" borderId="10" xfId="0" applyFont="1" applyFill="1" applyBorder="1" applyAlignment="1">
      <alignment horizontal="center"/>
    </xf>
    <xf numFmtId="0" fontId="50" fillId="35" borderId="10" xfId="0" applyFont="1" applyFill="1" applyBorder="1" applyAlignment="1">
      <alignment horizontal="center"/>
    </xf>
    <xf numFmtId="4" fontId="50" fillId="35" borderId="10" xfId="0" applyNumberFormat="1" applyFont="1" applyFill="1" applyBorder="1" applyAlignment="1">
      <alignment horizontal="center"/>
    </xf>
    <xf numFmtId="0" fontId="50" fillId="35" borderId="11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horizontal="center" vertical="center"/>
    </xf>
    <xf numFmtId="0" fontId="50" fillId="35" borderId="11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horizontal="center" vertical="center"/>
    </xf>
    <xf numFmtId="0" fontId="50" fillId="36" borderId="10" xfId="0" applyFont="1" applyFill="1" applyBorder="1" applyAlignment="1">
      <alignment horizontal="center"/>
    </xf>
    <xf numFmtId="4" fontId="50" fillId="35" borderId="10" xfId="0" applyNumberFormat="1" applyFont="1" applyFill="1" applyBorder="1" applyAlignment="1">
      <alignment horizontal="center"/>
    </xf>
    <xf numFmtId="0" fontId="50" fillId="35" borderId="10" xfId="0" applyFont="1" applyFill="1" applyBorder="1" applyAlignment="1">
      <alignment horizontal="center"/>
    </xf>
    <xf numFmtId="0" fontId="50" fillId="35" borderId="11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horizontal="center" vertical="center"/>
    </xf>
    <xf numFmtId="0" fontId="50" fillId="36" borderId="10" xfId="0" applyFont="1" applyFill="1" applyBorder="1" applyAlignment="1">
      <alignment horizontal="center"/>
    </xf>
    <xf numFmtId="4" fontId="50" fillId="35" borderId="10" xfId="0" applyNumberFormat="1" applyFont="1" applyFill="1" applyBorder="1" applyAlignment="1">
      <alignment horizontal="center"/>
    </xf>
    <xf numFmtId="0" fontId="50" fillId="35" borderId="10" xfId="0" applyFont="1" applyFill="1" applyBorder="1" applyAlignment="1">
      <alignment horizontal="center"/>
    </xf>
    <xf numFmtId="0" fontId="50" fillId="35" borderId="10" xfId="0" applyFont="1" applyFill="1" applyBorder="1" applyAlignment="1">
      <alignment horizontal="center" vertical="center"/>
    </xf>
    <xf numFmtId="0" fontId="50" fillId="35" borderId="11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horizontal="center" vertical="center"/>
    </xf>
    <xf numFmtId="0" fontId="50" fillId="36" borderId="10" xfId="0" applyFont="1" applyFill="1" applyBorder="1" applyAlignment="1">
      <alignment horizontal="center"/>
    </xf>
    <xf numFmtId="4" fontId="50" fillId="35" borderId="10" xfId="0" applyNumberFormat="1" applyFont="1" applyFill="1" applyBorder="1" applyAlignment="1">
      <alignment horizontal="center"/>
    </xf>
    <xf numFmtId="0" fontId="50" fillId="35" borderId="10" xfId="0" applyFont="1" applyFill="1" applyBorder="1" applyAlignment="1">
      <alignment horizontal="center"/>
    </xf>
    <xf numFmtId="1" fontId="50" fillId="35" borderId="12" xfId="0" applyNumberFormat="1" applyFont="1" applyFill="1" applyBorder="1" applyAlignment="1">
      <alignment horizontal="center"/>
    </xf>
    <xf numFmtId="0" fontId="50" fillId="35" borderId="11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horizontal="center" vertical="center"/>
    </xf>
    <xf numFmtId="0" fontId="50" fillId="36" borderId="10" xfId="0" applyFont="1" applyFill="1" applyBorder="1" applyAlignment="1">
      <alignment horizontal="center"/>
    </xf>
    <xf numFmtId="4" fontId="50" fillId="35" borderId="10" xfId="0" applyNumberFormat="1" applyFont="1" applyFill="1" applyBorder="1" applyAlignment="1">
      <alignment horizontal="center"/>
    </xf>
    <xf numFmtId="0" fontId="50" fillId="35" borderId="10" xfId="0" applyFont="1" applyFill="1" applyBorder="1" applyAlignment="1">
      <alignment horizontal="center"/>
    </xf>
    <xf numFmtId="0" fontId="50" fillId="35" borderId="10" xfId="0" applyFont="1" applyFill="1" applyBorder="1" applyAlignment="1">
      <alignment horizontal="center"/>
    </xf>
    <xf numFmtId="4" fontId="50" fillId="35" borderId="10" xfId="0" applyNumberFormat="1" applyFont="1" applyFill="1" applyBorder="1" applyAlignment="1">
      <alignment horizontal="center"/>
    </xf>
    <xf numFmtId="0" fontId="50" fillId="35" borderId="11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horizontal="center" vertical="center"/>
    </xf>
    <xf numFmtId="0" fontId="50" fillId="36" borderId="10" xfId="0" applyFont="1" applyFill="1" applyBorder="1" applyAlignment="1">
      <alignment horizontal="center"/>
    </xf>
    <xf numFmtId="0" fontId="50" fillId="36" borderId="10" xfId="0" applyFont="1" applyFill="1" applyBorder="1" applyAlignment="1">
      <alignment horizontal="center"/>
    </xf>
    <xf numFmtId="0" fontId="50" fillId="35" borderId="10" xfId="0" applyFont="1" applyFill="1" applyBorder="1" applyAlignment="1">
      <alignment horizontal="center"/>
    </xf>
    <xf numFmtId="0" fontId="50" fillId="35" borderId="10" xfId="0" applyFont="1" applyFill="1" applyBorder="1" applyAlignment="1">
      <alignment horizontal="center"/>
    </xf>
    <xf numFmtId="0" fontId="50" fillId="36" borderId="10" xfId="0" applyFont="1" applyFill="1" applyBorder="1" applyAlignment="1">
      <alignment horizontal="center"/>
    </xf>
    <xf numFmtId="0" fontId="50" fillId="36" borderId="10" xfId="0" applyFont="1" applyFill="1" applyBorder="1" applyAlignment="1">
      <alignment horizontal="center"/>
    </xf>
    <xf numFmtId="0" fontId="50" fillId="35" borderId="10" xfId="0" applyFont="1" applyFill="1" applyBorder="1" applyAlignment="1">
      <alignment horizontal="center"/>
    </xf>
    <xf numFmtId="0" fontId="50" fillId="36" borderId="11" xfId="0" applyFont="1" applyFill="1" applyBorder="1" applyAlignment="1">
      <alignment horizontal="center" vertical="center"/>
    </xf>
    <xf numFmtId="0" fontId="50" fillId="36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0" fillId="35" borderId="10" xfId="0" applyFont="1" applyFill="1" applyBorder="1" applyAlignment="1">
      <alignment horizontal="center"/>
    </xf>
    <xf numFmtId="4" fontId="50" fillId="35" borderId="10" xfId="0" applyNumberFormat="1" applyFont="1" applyFill="1" applyBorder="1" applyAlignment="1">
      <alignment horizontal="center"/>
    </xf>
    <xf numFmtId="0" fontId="50" fillId="35" borderId="11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horizontal="center" vertical="center"/>
    </xf>
    <xf numFmtId="0" fontId="50" fillId="36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72" fontId="6" fillId="0" borderId="0" xfId="0" applyNumberFormat="1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(Efetivos + Temporários) da UNIOESTE (posição em 31 de janeiro de 2012)
</a:t>
            </a:r>
          </a:p>
        </c:rich>
      </c:tx>
      <c:layout>
        <c:manualLayout>
          <c:xMode val="factor"/>
          <c:yMode val="factor"/>
          <c:x val="-0.001"/>
          <c:y val="-0.010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75"/>
          <c:y val="0.228"/>
          <c:w val="0.8545"/>
          <c:h val="0.621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janeiro12!$A$85:$A$89</c:f>
              <c:strCache/>
            </c:strRef>
          </c:cat>
          <c:val>
            <c:numRef>
              <c:f>janeiro12!$D$85:$D$89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12"/>
          <c:y val="0.88425"/>
          <c:w val="0.374"/>
          <c:h val="0.08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(Efetivos + Temporários) da UNIOESTE (posição em 30 de abril de 2012)
</a:t>
            </a:r>
          </a:p>
        </c:rich>
      </c:tx>
      <c:layout>
        <c:manualLayout>
          <c:xMode val="factor"/>
          <c:yMode val="factor"/>
          <c:x val="-0.001"/>
          <c:y val="-0.010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75"/>
          <c:y val="0.228"/>
          <c:w val="0.8545"/>
          <c:h val="0.621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abril12!$A$85:$A$89</c:f>
              <c:strCache/>
            </c:strRef>
          </c:cat>
          <c:val>
            <c:numRef>
              <c:f>abril12!$D$85:$D$89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12"/>
          <c:y val="0.88425"/>
          <c:w val="0.374"/>
          <c:h val="0.08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Efetivos (posição em 30 de abril de 2012)</a:t>
            </a:r>
          </a:p>
        </c:rich>
      </c:tx>
      <c:layout>
        <c:manualLayout>
          <c:xMode val="factor"/>
          <c:yMode val="factor"/>
          <c:x val="-0.00175"/>
          <c:y val="-0.007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"/>
          <c:y val="0.20225"/>
          <c:w val="0.8545"/>
          <c:h val="0.59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abril12!$A$85:$A$89</c:f>
              <c:strCache/>
            </c:strRef>
          </c:cat>
          <c:val>
            <c:numRef>
              <c:f>abril12!$B$85:$B$89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0975"/>
          <c:y val="0.8735"/>
          <c:w val="0.37225"/>
          <c:h val="0.08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Temporários (posição em 30 de abril de 2012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"/>
          <c:y val="0.263"/>
          <c:w val="0.8545"/>
          <c:h val="0.59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abril12!$A$85:$A$89</c:f>
              <c:strCache/>
            </c:strRef>
          </c:cat>
          <c:val>
            <c:numRef>
              <c:f>abril12!$C$85:$C$89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1175"/>
          <c:y val="0.88625"/>
          <c:w val="0.37475"/>
          <c:h val="0.0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(Efetivos + Temporários) da UNIOESTE (posição em 31 de maio de 2012)
</a:t>
            </a:r>
          </a:p>
        </c:rich>
      </c:tx>
      <c:layout>
        <c:manualLayout>
          <c:xMode val="factor"/>
          <c:yMode val="factor"/>
          <c:x val="-0.001"/>
          <c:y val="-0.010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75"/>
          <c:y val="0.228"/>
          <c:w val="0.8545"/>
          <c:h val="0.621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maio12!$A$85:$A$89</c:f>
              <c:strCache/>
            </c:strRef>
          </c:cat>
          <c:val>
            <c:numRef>
              <c:f>maio12!$D$85:$D$89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12"/>
          <c:y val="0.88425"/>
          <c:w val="0.374"/>
          <c:h val="0.08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Efetivos (posição em 31 de maio de 2012)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"/>
          <c:y val="0.20225"/>
          <c:w val="0.8545"/>
          <c:h val="0.59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maio12!$A$85:$A$89</c:f>
              <c:strCache/>
            </c:strRef>
          </c:cat>
          <c:val>
            <c:numRef>
              <c:f>maio12!$B$85:$B$89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0975"/>
          <c:y val="0.8735"/>
          <c:w val="0.37225"/>
          <c:h val="0.08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Temporários (posição em 31 de maio de 2012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"/>
          <c:y val="0.263"/>
          <c:w val="0.8545"/>
          <c:h val="0.59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maio12!$A$85:$A$89</c:f>
              <c:strCache/>
            </c:strRef>
          </c:cat>
          <c:val>
            <c:numRef>
              <c:f>maio12!$C$85:$C$89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1175"/>
          <c:y val="0.88625"/>
          <c:w val="0.37475"/>
          <c:h val="0.0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(Efetivos + Temporários) da UNIOESTE (posição em 30  de junho de 2012)
</a:t>
            </a:r>
          </a:p>
        </c:rich>
      </c:tx>
      <c:layout>
        <c:manualLayout>
          <c:xMode val="factor"/>
          <c:yMode val="factor"/>
          <c:x val="-0.001"/>
          <c:y val="-0.010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75"/>
          <c:y val="0.228"/>
          <c:w val="0.8545"/>
          <c:h val="0.621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junho12!$A$85:$A$89</c:f>
              <c:strCache/>
            </c:strRef>
          </c:cat>
          <c:val>
            <c:numRef>
              <c:f>junho12!$D$85:$D$89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12"/>
          <c:y val="0.88425"/>
          <c:w val="0.374"/>
          <c:h val="0.08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Efetivos (posição em 30 de junho de 2012)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"/>
          <c:y val="0.20225"/>
          <c:w val="0.8545"/>
          <c:h val="0.59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junho12!$A$85:$A$89</c:f>
              <c:strCache/>
            </c:strRef>
          </c:cat>
          <c:val>
            <c:numRef>
              <c:f>junho12!$B$85:$B$89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0975"/>
          <c:y val="0.8735"/>
          <c:w val="0.37225"/>
          <c:h val="0.08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Temporários (posição em 30 de junho de 2012)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"/>
          <c:y val="0.263"/>
          <c:w val="0.8545"/>
          <c:h val="0.59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junho12!$A$85:$A$89</c:f>
              <c:strCache/>
            </c:strRef>
          </c:cat>
          <c:val>
            <c:numRef>
              <c:f>junho12!$C$85:$C$89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1175"/>
          <c:y val="0.88625"/>
          <c:w val="0.37475"/>
          <c:h val="0.0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(Efetivos + Temporários) da UNIOESTE (posição em 31 de julho  de 2012)
</a:t>
            </a:r>
          </a:p>
        </c:rich>
      </c:tx>
      <c:layout>
        <c:manualLayout>
          <c:xMode val="factor"/>
          <c:yMode val="factor"/>
          <c:x val="-0.001"/>
          <c:y val="-0.010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75"/>
          <c:y val="0.228"/>
          <c:w val="0.8545"/>
          <c:h val="0.621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julho12!$A$85:$A$89</c:f>
              <c:strCache/>
            </c:strRef>
          </c:cat>
          <c:val>
            <c:numRef>
              <c:f>julho12!$D$85:$D$89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12"/>
          <c:y val="0.88425"/>
          <c:w val="0.374"/>
          <c:h val="0.08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Efetivos (posição em 31 de janeiro de 2012)</a:t>
            </a:r>
          </a:p>
        </c:rich>
      </c:tx>
      <c:layout>
        <c:manualLayout>
          <c:xMode val="factor"/>
          <c:yMode val="factor"/>
          <c:x val="-0.00175"/>
          <c:y val="-0.007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"/>
          <c:y val="0.20225"/>
          <c:w val="0.8545"/>
          <c:h val="0.59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janeiro12!$A$85:$A$89</c:f>
              <c:strCache/>
            </c:strRef>
          </c:cat>
          <c:val>
            <c:numRef>
              <c:f>janeiro12!$B$85:$B$89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0975"/>
          <c:y val="0.8735"/>
          <c:w val="0.37225"/>
          <c:h val="0.08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Efetivos (posição em 31 de julho de 2012)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"/>
          <c:y val="0.20225"/>
          <c:w val="0.8545"/>
          <c:h val="0.59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julho12!$A$85:$A$89</c:f>
              <c:strCache/>
            </c:strRef>
          </c:cat>
          <c:val>
            <c:numRef>
              <c:f>julho12!$B$85:$B$89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0975"/>
          <c:y val="0.8735"/>
          <c:w val="0.37225"/>
          <c:h val="0.08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Temporários (posição em 31 de julho de 2012)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"/>
          <c:y val="0.263"/>
          <c:w val="0.8545"/>
          <c:h val="0.59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julho12!$A$85:$A$89</c:f>
              <c:strCache/>
            </c:strRef>
          </c:cat>
          <c:val>
            <c:numRef>
              <c:f>julho12!$C$85:$C$89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1175"/>
          <c:y val="0.88625"/>
          <c:w val="0.37475"/>
          <c:h val="0.0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(Efetivos + Temporários) da UNIOESTE (posição em 30 de agosto de 2012)
</a:t>
            </a:r>
          </a:p>
        </c:rich>
      </c:tx>
      <c:layout>
        <c:manualLayout>
          <c:xMode val="factor"/>
          <c:yMode val="factor"/>
          <c:x val="-0.001"/>
          <c:y val="-0.010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75"/>
          <c:y val="0.228"/>
          <c:w val="0.8545"/>
          <c:h val="0.621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'agosto12 '!$A$85:$A$89</c:f>
              <c:strCache/>
            </c:strRef>
          </c:cat>
          <c:val>
            <c:numRef>
              <c:f>'agosto12 '!$D$85:$D$89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12"/>
          <c:y val="0.88425"/>
          <c:w val="0.374"/>
          <c:h val="0.08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Efetivos (posição em 30  de agosto de 2012)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"/>
          <c:y val="0.20225"/>
          <c:w val="0.8545"/>
          <c:h val="0.59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'agosto12 '!$A$85:$A$89</c:f>
              <c:strCache/>
            </c:strRef>
          </c:cat>
          <c:val>
            <c:numRef>
              <c:f>'agosto12 '!$B$85:$B$89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0975"/>
          <c:y val="0.8735"/>
          <c:w val="0.37225"/>
          <c:h val="0.08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Temporários (posição em 30  de agosto  de 2012)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"/>
          <c:y val="0.263"/>
          <c:w val="0.8545"/>
          <c:h val="0.59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'agosto12 '!$A$85:$A$89</c:f>
              <c:strCache/>
            </c:strRef>
          </c:cat>
          <c:val>
            <c:numRef>
              <c:f>'agosto12 '!$C$85:$C$89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1175"/>
          <c:y val="0.88625"/>
          <c:w val="0.37475"/>
          <c:h val="0.0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(Efetivos + Temporários) da UNIOESTE (posição em 30 de setembro  de 2012)
</a:t>
            </a:r>
          </a:p>
        </c:rich>
      </c:tx>
      <c:layout>
        <c:manualLayout>
          <c:xMode val="factor"/>
          <c:yMode val="factor"/>
          <c:x val="-0.001"/>
          <c:y val="-0.010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75"/>
          <c:y val="0.228"/>
          <c:w val="0.8545"/>
          <c:h val="0.621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setembro12!$A$85:$A$89</c:f>
              <c:strCache/>
            </c:strRef>
          </c:cat>
          <c:val>
            <c:numRef>
              <c:f>setembro12!$D$85:$D$89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12"/>
          <c:y val="0.88425"/>
          <c:w val="0.374"/>
          <c:h val="0.08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Efetivos (posição em 30 de setembro  de 2012)</a:t>
            </a:r>
          </a:p>
        </c:rich>
      </c:tx>
      <c:layout>
        <c:manualLayout>
          <c:xMode val="factor"/>
          <c:yMode val="factor"/>
          <c:x val="-0.00175"/>
          <c:y val="-0.007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"/>
          <c:y val="0.20225"/>
          <c:w val="0.8545"/>
          <c:h val="0.59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setembro12!$A$85:$A$89</c:f>
              <c:strCache/>
            </c:strRef>
          </c:cat>
          <c:val>
            <c:numRef>
              <c:f>setembro12!$B$85:$B$89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0975"/>
          <c:y val="0.8735"/>
          <c:w val="0.37225"/>
          <c:h val="0.08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Temporários (posição em 30  de setembro de 2012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"/>
          <c:y val="0.263"/>
          <c:w val="0.8545"/>
          <c:h val="0.59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setembro12!$A$85:$A$89</c:f>
              <c:strCache/>
            </c:strRef>
          </c:cat>
          <c:val>
            <c:numRef>
              <c:f>setembro12!$C$85:$C$89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1175"/>
          <c:y val="0.88625"/>
          <c:w val="0.37475"/>
          <c:h val="0.0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(Efetivos + Temporários) da UNIOESTE (posição em 31 de outubro de 2012)
</a:t>
            </a:r>
          </a:p>
        </c:rich>
      </c:tx>
      <c:layout>
        <c:manualLayout>
          <c:xMode val="factor"/>
          <c:yMode val="factor"/>
          <c:x val="-0.001"/>
          <c:y val="-0.010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5"/>
          <c:y val="0.2185"/>
          <c:w val="0.8545"/>
          <c:h val="0.621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outubro12!$A$90:$A$94</c:f>
              <c:strCache/>
            </c:strRef>
          </c:cat>
          <c:val>
            <c:numRef>
              <c:f>outubro12!$D$90:$D$94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12"/>
          <c:y val="0.88425"/>
          <c:w val="0.374"/>
          <c:h val="0.08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Efetivos (posição em 31 de outubro de 2012)</a:t>
            </a:r>
          </a:p>
        </c:rich>
      </c:tx>
      <c:layout>
        <c:manualLayout>
          <c:xMode val="factor"/>
          <c:yMode val="factor"/>
          <c:x val="-0.00175"/>
          <c:y val="-0.007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"/>
          <c:y val="0.20225"/>
          <c:w val="0.8545"/>
          <c:h val="0.59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outubro12!$A$90:$A$94</c:f>
              <c:strCache/>
            </c:strRef>
          </c:cat>
          <c:val>
            <c:numRef>
              <c:f>outubro12!$B$90:$B$94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0975"/>
          <c:y val="0.8735"/>
          <c:w val="0.37225"/>
          <c:h val="0.08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Temporários (posição em 31 de janeiro de 2012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"/>
          <c:y val="0.263"/>
          <c:w val="0.8545"/>
          <c:h val="0.59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janeiro12!$A$85:$A$89</c:f>
              <c:strCache/>
            </c:strRef>
          </c:cat>
          <c:val>
            <c:numRef>
              <c:f>janeiro12!$C$85:$C$89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1175"/>
          <c:y val="0.88625"/>
          <c:w val="0.37475"/>
          <c:h val="0.0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Temporários (posição em 31 de outubro de 2012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"/>
          <c:y val="0.263"/>
          <c:w val="0.8545"/>
          <c:h val="0.59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outubro12!$A$90:$A$94</c:f>
              <c:strCache/>
            </c:strRef>
          </c:cat>
          <c:val>
            <c:numRef>
              <c:f>outubro12!$C$90:$C$94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1175"/>
          <c:y val="0.88625"/>
          <c:w val="0.37475"/>
          <c:h val="0.0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(Efetivos + Temporários) da UNIOESTE (posição em 31 de outubro de 2012)
</a:t>
            </a:r>
          </a:p>
        </c:rich>
      </c:tx>
      <c:layout>
        <c:manualLayout>
          <c:xMode val="factor"/>
          <c:yMode val="factor"/>
          <c:x val="-0.001"/>
          <c:y val="-0.010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5"/>
          <c:y val="0.2185"/>
          <c:w val="0.8545"/>
          <c:h val="0.621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novembro12!$A$90:$A$94</c:f>
              <c:strCache/>
            </c:strRef>
          </c:cat>
          <c:val>
            <c:numRef>
              <c:f>novembro12!$D$90:$D$94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12"/>
          <c:y val="0.88425"/>
          <c:w val="0.374"/>
          <c:h val="0.08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Efetivos (posição em 31 de outubro de 2012)</a:t>
            </a:r>
          </a:p>
        </c:rich>
      </c:tx>
      <c:layout>
        <c:manualLayout>
          <c:xMode val="factor"/>
          <c:yMode val="factor"/>
          <c:x val="-0.00175"/>
          <c:y val="-0.007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"/>
          <c:y val="0.20225"/>
          <c:w val="0.8545"/>
          <c:h val="0.59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novembro12!$A$90:$A$94</c:f>
              <c:strCache/>
            </c:strRef>
          </c:cat>
          <c:val>
            <c:numRef>
              <c:f>novembro12!$B$90:$B$94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0975"/>
          <c:y val="0.8735"/>
          <c:w val="0.37225"/>
          <c:h val="0.08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Temporários (posição em 31 de outubro de 2012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"/>
          <c:y val="0.263"/>
          <c:w val="0.8545"/>
          <c:h val="0.59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novembro12!$A$90:$A$94</c:f>
              <c:strCache/>
            </c:strRef>
          </c:cat>
          <c:val>
            <c:numRef>
              <c:f>novembro12!$C$90:$C$94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1175"/>
          <c:y val="0.88625"/>
          <c:w val="0.37475"/>
          <c:h val="0.0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(Efetivos + Temporários) da UNIOESTE (posição em 31 de outubro de 2012)
</a:t>
            </a:r>
          </a:p>
        </c:rich>
      </c:tx>
      <c:layout>
        <c:manualLayout>
          <c:xMode val="factor"/>
          <c:yMode val="factor"/>
          <c:x val="-0.001"/>
          <c:y val="-0.010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5"/>
          <c:y val="0.2185"/>
          <c:w val="0.8545"/>
          <c:h val="0.621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dezembro12!$A$90:$A$94</c:f>
              <c:strCache/>
            </c:strRef>
          </c:cat>
          <c:val>
            <c:numRef>
              <c:f>dezembro12!$D$90:$D$94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12"/>
          <c:y val="0.88425"/>
          <c:w val="0.374"/>
          <c:h val="0.08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Efetivos (posição em 31 de outubro de 2012)</a:t>
            </a:r>
          </a:p>
        </c:rich>
      </c:tx>
      <c:layout>
        <c:manualLayout>
          <c:xMode val="factor"/>
          <c:yMode val="factor"/>
          <c:x val="-0.00175"/>
          <c:y val="-0.007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"/>
          <c:y val="0.20225"/>
          <c:w val="0.8545"/>
          <c:h val="0.59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dezembro12!$A$90:$A$94</c:f>
              <c:strCache/>
            </c:strRef>
          </c:cat>
          <c:val>
            <c:numRef>
              <c:f>dezembro12!$B$90:$B$94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0975"/>
          <c:y val="0.8735"/>
          <c:w val="0.37225"/>
          <c:h val="0.08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Temporários (posição em 31 de outubro de 2012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"/>
          <c:y val="0.263"/>
          <c:w val="0.8545"/>
          <c:h val="0.59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dezembro12!$A$90:$A$94</c:f>
              <c:strCache/>
            </c:strRef>
          </c:cat>
          <c:val>
            <c:numRef>
              <c:f>dezembro12!$C$90:$C$94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1175"/>
          <c:y val="0.88625"/>
          <c:w val="0.37475"/>
          <c:h val="0.0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(Efetivos + Temporários) da UNIOESTE (posição em 29 de fevereiro de 2012)
</a:t>
            </a:r>
          </a:p>
        </c:rich>
      </c:tx>
      <c:layout>
        <c:manualLayout>
          <c:xMode val="factor"/>
          <c:yMode val="factor"/>
          <c:x val="-0.001"/>
          <c:y val="-0.010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75"/>
          <c:y val="0.228"/>
          <c:w val="0.8545"/>
          <c:h val="0.621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Fevereiro12!$A$85:$A$89</c:f>
              <c:strCache/>
            </c:strRef>
          </c:cat>
          <c:val>
            <c:numRef>
              <c:f>Fevereiro12!$D$85:$D$89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12"/>
          <c:y val="0.88425"/>
          <c:w val="0.374"/>
          <c:h val="0.08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Efetivos (posição em 29 de fevereiro de 2012)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"/>
          <c:y val="0.20225"/>
          <c:w val="0.8545"/>
          <c:h val="0.59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Fevereiro12!$A$85:$A$89</c:f>
              <c:strCache/>
            </c:strRef>
          </c:cat>
          <c:val>
            <c:numRef>
              <c:f>Fevereiro12!$B$85:$B$89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0975"/>
          <c:y val="0.8735"/>
          <c:w val="0.37225"/>
          <c:h val="0.08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Temporários (posição em29  de fevereiro de 2012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"/>
          <c:y val="0.263"/>
          <c:w val="0.8545"/>
          <c:h val="0.59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Fevereiro12!$A$85:$A$89</c:f>
              <c:strCache/>
            </c:strRef>
          </c:cat>
          <c:val>
            <c:numRef>
              <c:f>Fevereiro12!$C$85:$C$89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1175"/>
          <c:y val="0.88625"/>
          <c:w val="0.37475"/>
          <c:h val="0.0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(Efetivos + Temporários) da UNIOESTE (posição em 31 de março  de 2012)
</a:t>
            </a:r>
          </a:p>
        </c:rich>
      </c:tx>
      <c:layout>
        <c:manualLayout>
          <c:xMode val="factor"/>
          <c:yMode val="factor"/>
          <c:x val="-0.001"/>
          <c:y val="-0.010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75"/>
          <c:y val="0.228"/>
          <c:w val="0.8545"/>
          <c:h val="0.621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março12!$A$85:$A$89</c:f>
              <c:strCache/>
            </c:strRef>
          </c:cat>
          <c:val>
            <c:numRef>
              <c:f>março12!$D$85:$D$89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12"/>
          <c:y val="0.88425"/>
          <c:w val="0.374"/>
          <c:h val="0.08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Efetivos (posição em 31 de março de 2012)</a:t>
            </a:r>
          </a:p>
        </c:rich>
      </c:tx>
      <c:layout>
        <c:manualLayout>
          <c:xMode val="factor"/>
          <c:yMode val="factor"/>
          <c:x val="-0.001"/>
          <c:y val="-0.019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"/>
          <c:y val="0.20225"/>
          <c:w val="0.8545"/>
          <c:h val="0.59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março12!$A$85:$A$89</c:f>
              <c:strCache/>
            </c:strRef>
          </c:cat>
          <c:val>
            <c:numRef>
              <c:f>março12!$B$85:$B$89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0975"/>
          <c:y val="0.8735"/>
          <c:w val="0.37225"/>
          <c:h val="0.08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Temporários (posição em 31 de março de 2012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"/>
          <c:y val="0.263"/>
          <c:w val="0.8545"/>
          <c:h val="0.59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março12!$A$85:$A$89</c:f>
              <c:strCache/>
            </c:strRef>
          </c:cat>
          <c:val>
            <c:numRef>
              <c:f>março12!$C$85:$C$89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1175"/>
          <c:y val="0.88625"/>
          <c:w val="0.37475"/>
          <c:h val="0.0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90</xdr:row>
      <xdr:rowOff>38100</xdr:rowOff>
    </xdr:from>
    <xdr:to>
      <xdr:col>11</xdr:col>
      <xdr:colOff>295275</xdr:colOff>
      <xdr:row>108</xdr:row>
      <xdr:rowOff>104775</xdr:rowOff>
    </xdr:to>
    <xdr:graphicFrame>
      <xdr:nvGraphicFramePr>
        <xdr:cNvPr id="1" name="Gráfico 1"/>
        <xdr:cNvGraphicFramePr/>
      </xdr:nvGraphicFramePr>
      <xdr:xfrm>
        <a:off x="76200" y="14154150"/>
        <a:ext cx="102489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108</xdr:row>
      <xdr:rowOff>133350</xdr:rowOff>
    </xdr:from>
    <xdr:to>
      <xdr:col>11</xdr:col>
      <xdr:colOff>276225</xdr:colOff>
      <xdr:row>125</xdr:row>
      <xdr:rowOff>123825</xdr:rowOff>
    </xdr:to>
    <xdr:graphicFrame>
      <xdr:nvGraphicFramePr>
        <xdr:cNvPr id="2" name="Gráfico 2"/>
        <xdr:cNvGraphicFramePr/>
      </xdr:nvGraphicFramePr>
      <xdr:xfrm>
        <a:off x="9525" y="17154525"/>
        <a:ext cx="102965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126</xdr:row>
      <xdr:rowOff>9525</xdr:rowOff>
    </xdr:from>
    <xdr:to>
      <xdr:col>11</xdr:col>
      <xdr:colOff>247650</xdr:colOff>
      <xdr:row>142</xdr:row>
      <xdr:rowOff>95250</xdr:rowOff>
    </xdr:to>
    <xdr:graphicFrame>
      <xdr:nvGraphicFramePr>
        <xdr:cNvPr id="3" name="Gráfico 3"/>
        <xdr:cNvGraphicFramePr/>
      </xdr:nvGraphicFramePr>
      <xdr:xfrm>
        <a:off x="47625" y="19926300"/>
        <a:ext cx="1022985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100</xdr:row>
      <xdr:rowOff>95250</xdr:rowOff>
    </xdr:from>
    <xdr:to>
      <xdr:col>11</xdr:col>
      <xdr:colOff>342900</xdr:colOff>
      <xdr:row>118</xdr:row>
      <xdr:rowOff>152400</xdr:rowOff>
    </xdr:to>
    <xdr:graphicFrame>
      <xdr:nvGraphicFramePr>
        <xdr:cNvPr id="1" name="Gráfico 1"/>
        <xdr:cNvGraphicFramePr/>
      </xdr:nvGraphicFramePr>
      <xdr:xfrm>
        <a:off x="123825" y="15659100"/>
        <a:ext cx="102489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504825</xdr:colOff>
      <xdr:row>123</xdr:row>
      <xdr:rowOff>133350</xdr:rowOff>
    </xdr:from>
    <xdr:to>
      <xdr:col>12</xdr:col>
      <xdr:colOff>247650</xdr:colOff>
      <xdr:row>140</xdr:row>
      <xdr:rowOff>114300</xdr:rowOff>
    </xdr:to>
    <xdr:graphicFrame>
      <xdr:nvGraphicFramePr>
        <xdr:cNvPr id="2" name="Gráfico 2"/>
        <xdr:cNvGraphicFramePr/>
      </xdr:nvGraphicFramePr>
      <xdr:xfrm>
        <a:off x="504825" y="19402425"/>
        <a:ext cx="102965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800100</xdr:colOff>
      <xdr:row>150</xdr:row>
      <xdr:rowOff>142875</xdr:rowOff>
    </xdr:from>
    <xdr:to>
      <xdr:col>12</xdr:col>
      <xdr:colOff>476250</xdr:colOff>
      <xdr:row>167</xdr:row>
      <xdr:rowOff>57150</xdr:rowOff>
    </xdr:to>
    <xdr:graphicFrame>
      <xdr:nvGraphicFramePr>
        <xdr:cNvPr id="3" name="Gráfico 3"/>
        <xdr:cNvGraphicFramePr/>
      </xdr:nvGraphicFramePr>
      <xdr:xfrm>
        <a:off x="800100" y="23764875"/>
        <a:ext cx="10229850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100</xdr:row>
      <xdr:rowOff>95250</xdr:rowOff>
    </xdr:from>
    <xdr:to>
      <xdr:col>11</xdr:col>
      <xdr:colOff>342900</xdr:colOff>
      <xdr:row>118</xdr:row>
      <xdr:rowOff>152400</xdr:rowOff>
    </xdr:to>
    <xdr:graphicFrame>
      <xdr:nvGraphicFramePr>
        <xdr:cNvPr id="1" name="Gráfico 1"/>
        <xdr:cNvGraphicFramePr/>
      </xdr:nvGraphicFramePr>
      <xdr:xfrm>
        <a:off x="123825" y="15659100"/>
        <a:ext cx="102489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504825</xdr:colOff>
      <xdr:row>123</xdr:row>
      <xdr:rowOff>133350</xdr:rowOff>
    </xdr:from>
    <xdr:to>
      <xdr:col>12</xdr:col>
      <xdr:colOff>247650</xdr:colOff>
      <xdr:row>140</xdr:row>
      <xdr:rowOff>114300</xdr:rowOff>
    </xdr:to>
    <xdr:graphicFrame>
      <xdr:nvGraphicFramePr>
        <xdr:cNvPr id="2" name="Gráfico 2"/>
        <xdr:cNvGraphicFramePr/>
      </xdr:nvGraphicFramePr>
      <xdr:xfrm>
        <a:off x="504825" y="19402425"/>
        <a:ext cx="102965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800100</xdr:colOff>
      <xdr:row>150</xdr:row>
      <xdr:rowOff>142875</xdr:rowOff>
    </xdr:from>
    <xdr:to>
      <xdr:col>12</xdr:col>
      <xdr:colOff>476250</xdr:colOff>
      <xdr:row>167</xdr:row>
      <xdr:rowOff>57150</xdr:rowOff>
    </xdr:to>
    <xdr:graphicFrame>
      <xdr:nvGraphicFramePr>
        <xdr:cNvPr id="3" name="Gráfico 3"/>
        <xdr:cNvGraphicFramePr/>
      </xdr:nvGraphicFramePr>
      <xdr:xfrm>
        <a:off x="800100" y="23764875"/>
        <a:ext cx="10229850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100</xdr:row>
      <xdr:rowOff>95250</xdr:rowOff>
    </xdr:from>
    <xdr:to>
      <xdr:col>11</xdr:col>
      <xdr:colOff>342900</xdr:colOff>
      <xdr:row>118</xdr:row>
      <xdr:rowOff>152400</xdr:rowOff>
    </xdr:to>
    <xdr:graphicFrame>
      <xdr:nvGraphicFramePr>
        <xdr:cNvPr id="1" name="Gráfico 1"/>
        <xdr:cNvGraphicFramePr/>
      </xdr:nvGraphicFramePr>
      <xdr:xfrm>
        <a:off x="123825" y="15659100"/>
        <a:ext cx="102489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504825</xdr:colOff>
      <xdr:row>123</xdr:row>
      <xdr:rowOff>133350</xdr:rowOff>
    </xdr:from>
    <xdr:to>
      <xdr:col>12</xdr:col>
      <xdr:colOff>247650</xdr:colOff>
      <xdr:row>140</xdr:row>
      <xdr:rowOff>114300</xdr:rowOff>
    </xdr:to>
    <xdr:graphicFrame>
      <xdr:nvGraphicFramePr>
        <xdr:cNvPr id="2" name="Gráfico 2"/>
        <xdr:cNvGraphicFramePr/>
      </xdr:nvGraphicFramePr>
      <xdr:xfrm>
        <a:off x="504825" y="19402425"/>
        <a:ext cx="102965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800100</xdr:colOff>
      <xdr:row>150</xdr:row>
      <xdr:rowOff>142875</xdr:rowOff>
    </xdr:from>
    <xdr:to>
      <xdr:col>12</xdr:col>
      <xdr:colOff>476250</xdr:colOff>
      <xdr:row>167</xdr:row>
      <xdr:rowOff>57150</xdr:rowOff>
    </xdr:to>
    <xdr:graphicFrame>
      <xdr:nvGraphicFramePr>
        <xdr:cNvPr id="3" name="Gráfico 3"/>
        <xdr:cNvGraphicFramePr/>
      </xdr:nvGraphicFramePr>
      <xdr:xfrm>
        <a:off x="800100" y="23764875"/>
        <a:ext cx="10229850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90</xdr:row>
      <xdr:rowOff>38100</xdr:rowOff>
    </xdr:from>
    <xdr:to>
      <xdr:col>11</xdr:col>
      <xdr:colOff>295275</xdr:colOff>
      <xdr:row>108</xdr:row>
      <xdr:rowOff>104775</xdr:rowOff>
    </xdr:to>
    <xdr:graphicFrame>
      <xdr:nvGraphicFramePr>
        <xdr:cNvPr id="1" name="Gráfico 1"/>
        <xdr:cNvGraphicFramePr/>
      </xdr:nvGraphicFramePr>
      <xdr:xfrm>
        <a:off x="76200" y="14154150"/>
        <a:ext cx="102489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108</xdr:row>
      <xdr:rowOff>133350</xdr:rowOff>
    </xdr:from>
    <xdr:to>
      <xdr:col>11</xdr:col>
      <xdr:colOff>276225</xdr:colOff>
      <xdr:row>125</xdr:row>
      <xdr:rowOff>123825</xdr:rowOff>
    </xdr:to>
    <xdr:graphicFrame>
      <xdr:nvGraphicFramePr>
        <xdr:cNvPr id="2" name="Gráfico 2"/>
        <xdr:cNvGraphicFramePr/>
      </xdr:nvGraphicFramePr>
      <xdr:xfrm>
        <a:off x="9525" y="17154525"/>
        <a:ext cx="102965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126</xdr:row>
      <xdr:rowOff>9525</xdr:rowOff>
    </xdr:from>
    <xdr:to>
      <xdr:col>11</xdr:col>
      <xdr:colOff>247650</xdr:colOff>
      <xdr:row>142</xdr:row>
      <xdr:rowOff>95250</xdr:rowOff>
    </xdr:to>
    <xdr:graphicFrame>
      <xdr:nvGraphicFramePr>
        <xdr:cNvPr id="3" name="Gráfico 3"/>
        <xdr:cNvGraphicFramePr/>
      </xdr:nvGraphicFramePr>
      <xdr:xfrm>
        <a:off x="47625" y="19926300"/>
        <a:ext cx="1022985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90</xdr:row>
      <xdr:rowOff>38100</xdr:rowOff>
    </xdr:from>
    <xdr:to>
      <xdr:col>11</xdr:col>
      <xdr:colOff>295275</xdr:colOff>
      <xdr:row>108</xdr:row>
      <xdr:rowOff>104775</xdr:rowOff>
    </xdr:to>
    <xdr:graphicFrame>
      <xdr:nvGraphicFramePr>
        <xdr:cNvPr id="1" name="Gráfico 1"/>
        <xdr:cNvGraphicFramePr/>
      </xdr:nvGraphicFramePr>
      <xdr:xfrm>
        <a:off x="76200" y="14173200"/>
        <a:ext cx="102489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108</xdr:row>
      <xdr:rowOff>133350</xdr:rowOff>
    </xdr:from>
    <xdr:to>
      <xdr:col>11</xdr:col>
      <xdr:colOff>276225</xdr:colOff>
      <xdr:row>125</xdr:row>
      <xdr:rowOff>123825</xdr:rowOff>
    </xdr:to>
    <xdr:graphicFrame>
      <xdr:nvGraphicFramePr>
        <xdr:cNvPr id="2" name="Gráfico 2"/>
        <xdr:cNvGraphicFramePr/>
      </xdr:nvGraphicFramePr>
      <xdr:xfrm>
        <a:off x="9525" y="17173575"/>
        <a:ext cx="102965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126</xdr:row>
      <xdr:rowOff>9525</xdr:rowOff>
    </xdr:from>
    <xdr:to>
      <xdr:col>11</xdr:col>
      <xdr:colOff>247650</xdr:colOff>
      <xdr:row>142</xdr:row>
      <xdr:rowOff>95250</xdr:rowOff>
    </xdr:to>
    <xdr:graphicFrame>
      <xdr:nvGraphicFramePr>
        <xdr:cNvPr id="3" name="Gráfico 3"/>
        <xdr:cNvGraphicFramePr/>
      </xdr:nvGraphicFramePr>
      <xdr:xfrm>
        <a:off x="47625" y="19945350"/>
        <a:ext cx="1022985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90</xdr:row>
      <xdr:rowOff>38100</xdr:rowOff>
    </xdr:from>
    <xdr:to>
      <xdr:col>11</xdr:col>
      <xdr:colOff>295275</xdr:colOff>
      <xdr:row>108</xdr:row>
      <xdr:rowOff>104775</xdr:rowOff>
    </xdr:to>
    <xdr:graphicFrame>
      <xdr:nvGraphicFramePr>
        <xdr:cNvPr id="1" name="Gráfico 1"/>
        <xdr:cNvGraphicFramePr/>
      </xdr:nvGraphicFramePr>
      <xdr:xfrm>
        <a:off x="76200" y="14154150"/>
        <a:ext cx="102489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108</xdr:row>
      <xdr:rowOff>133350</xdr:rowOff>
    </xdr:from>
    <xdr:to>
      <xdr:col>11</xdr:col>
      <xdr:colOff>276225</xdr:colOff>
      <xdr:row>125</xdr:row>
      <xdr:rowOff>123825</xdr:rowOff>
    </xdr:to>
    <xdr:graphicFrame>
      <xdr:nvGraphicFramePr>
        <xdr:cNvPr id="2" name="Gráfico 2"/>
        <xdr:cNvGraphicFramePr/>
      </xdr:nvGraphicFramePr>
      <xdr:xfrm>
        <a:off x="9525" y="17154525"/>
        <a:ext cx="102965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126</xdr:row>
      <xdr:rowOff>9525</xdr:rowOff>
    </xdr:from>
    <xdr:to>
      <xdr:col>11</xdr:col>
      <xdr:colOff>247650</xdr:colOff>
      <xdr:row>142</xdr:row>
      <xdr:rowOff>95250</xdr:rowOff>
    </xdr:to>
    <xdr:graphicFrame>
      <xdr:nvGraphicFramePr>
        <xdr:cNvPr id="3" name="Gráfico 3"/>
        <xdr:cNvGraphicFramePr/>
      </xdr:nvGraphicFramePr>
      <xdr:xfrm>
        <a:off x="47625" y="19926300"/>
        <a:ext cx="1022985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90</xdr:row>
      <xdr:rowOff>38100</xdr:rowOff>
    </xdr:from>
    <xdr:to>
      <xdr:col>11</xdr:col>
      <xdr:colOff>295275</xdr:colOff>
      <xdr:row>108</xdr:row>
      <xdr:rowOff>104775</xdr:rowOff>
    </xdr:to>
    <xdr:graphicFrame>
      <xdr:nvGraphicFramePr>
        <xdr:cNvPr id="1" name="Gráfico 1"/>
        <xdr:cNvGraphicFramePr/>
      </xdr:nvGraphicFramePr>
      <xdr:xfrm>
        <a:off x="76200" y="14154150"/>
        <a:ext cx="102489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108</xdr:row>
      <xdr:rowOff>133350</xdr:rowOff>
    </xdr:from>
    <xdr:to>
      <xdr:col>11</xdr:col>
      <xdr:colOff>276225</xdr:colOff>
      <xdr:row>125</xdr:row>
      <xdr:rowOff>123825</xdr:rowOff>
    </xdr:to>
    <xdr:graphicFrame>
      <xdr:nvGraphicFramePr>
        <xdr:cNvPr id="2" name="Gráfico 2"/>
        <xdr:cNvGraphicFramePr/>
      </xdr:nvGraphicFramePr>
      <xdr:xfrm>
        <a:off x="9525" y="17154525"/>
        <a:ext cx="102965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126</xdr:row>
      <xdr:rowOff>9525</xdr:rowOff>
    </xdr:from>
    <xdr:to>
      <xdr:col>11</xdr:col>
      <xdr:colOff>247650</xdr:colOff>
      <xdr:row>142</xdr:row>
      <xdr:rowOff>95250</xdr:rowOff>
    </xdr:to>
    <xdr:graphicFrame>
      <xdr:nvGraphicFramePr>
        <xdr:cNvPr id="3" name="Gráfico 3"/>
        <xdr:cNvGraphicFramePr/>
      </xdr:nvGraphicFramePr>
      <xdr:xfrm>
        <a:off x="47625" y="19926300"/>
        <a:ext cx="1022985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90</xdr:row>
      <xdr:rowOff>38100</xdr:rowOff>
    </xdr:from>
    <xdr:to>
      <xdr:col>11</xdr:col>
      <xdr:colOff>295275</xdr:colOff>
      <xdr:row>108</xdr:row>
      <xdr:rowOff>104775</xdr:rowOff>
    </xdr:to>
    <xdr:graphicFrame>
      <xdr:nvGraphicFramePr>
        <xdr:cNvPr id="1" name="Gráfico 1"/>
        <xdr:cNvGraphicFramePr/>
      </xdr:nvGraphicFramePr>
      <xdr:xfrm>
        <a:off x="76200" y="14154150"/>
        <a:ext cx="102489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108</xdr:row>
      <xdr:rowOff>133350</xdr:rowOff>
    </xdr:from>
    <xdr:to>
      <xdr:col>11</xdr:col>
      <xdr:colOff>276225</xdr:colOff>
      <xdr:row>125</xdr:row>
      <xdr:rowOff>123825</xdr:rowOff>
    </xdr:to>
    <xdr:graphicFrame>
      <xdr:nvGraphicFramePr>
        <xdr:cNvPr id="2" name="Gráfico 2"/>
        <xdr:cNvGraphicFramePr/>
      </xdr:nvGraphicFramePr>
      <xdr:xfrm>
        <a:off x="9525" y="17154525"/>
        <a:ext cx="102965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126</xdr:row>
      <xdr:rowOff>9525</xdr:rowOff>
    </xdr:from>
    <xdr:to>
      <xdr:col>11</xdr:col>
      <xdr:colOff>247650</xdr:colOff>
      <xdr:row>142</xdr:row>
      <xdr:rowOff>95250</xdr:rowOff>
    </xdr:to>
    <xdr:graphicFrame>
      <xdr:nvGraphicFramePr>
        <xdr:cNvPr id="3" name="Gráfico 3"/>
        <xdr:cNvGraphicFramePr/>
      </xdr:nvGraphicFramePr>
      <xdr:xfrm>
        <a:off x="47625" y="19926300"/>
        <a:ext cx="1022985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90</xdr:row>
      <xdr:rowOff>38100</xdr:rowOff>
    </xdr:from>
    <xdr:to>
      <xdr:col>11</xdr:col>
      <xdr:colOff>295275</xdr:colOff>
      <xdr:row>108</xdr:row>
      <xdr:rowOff>104775</xdr:rowOff>
    </xdr:to>
    <xdr:graphicFrame>
      <xdr:nvGraphicFramePr>
        <xdr:cNvPr id="1" name="Gráfico 1"/>
        <xdr:cNvGraphicFramePr/>
      </xdr:nvGraphicFramePr>
      <xdr:xfrm>
        <a:off x="76200" y="14154150"/>
        <a:ext cx="102489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108</xdr:row>
      <xdr:rowOff>133350</xdr:rowOff>
    </xdr:from>
    <xdr:to>
      <xdr:col>11</xdr:col>
      <xdr:colOff>276225</xdr:colOff>
      <xdr:row>125</xdr:row>
      <xdr:rowOff>123825</xdr:rowOff>
    </xdr:to>
    <xdr:graphicFrame>
      <xdr:nvGraphicFramePr>
        <xdr:cNvPr id="2" name="Gráfico 2"/>
        <xdr:cNvGraphicFramePr/>
      </xdr:nvGraphicFramePr>
      <xdr:xfrm>
        <a:off x="9525" y="17154525"/>
        <a:ext cx="102965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126</xdr:row>
      <xdr:rowOff>9525</xdr:rowOff>
    </xdr:from>
    <xdr:to>
      <xdr:col>11</xdr:col>
      <xdr:colOff>247650</xdr:colOff>
      <xdr:row>142</xdr:row>
      <xdr:rowOff>95250</xdr:rowOff>
    </xdr:to>
    <xdr:graphicFrame>
      <xdr:nvGraphicFramePr>
        <xdr:cNvPr id="3" name="Gráfico 3"/>
        <xdr:cNvGraphicFramePr/>
      </xdr:nvGraphicFramePr>
      <xdr:xfrm>
        <a:off x="47625" y="19926300"/>
        <a:ext cx="1022985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90</xdr:row>
      <xdr:rowOff>104775</xdr:rowOff>
    </xdr:from>
    <xdr:to>
      <xdr:col>11</xdr:col>
      <xdr:colOff>304800</xdr:colOff>
      <xdr:row>109</xdr:row>
      <xdr:rowOff>9525</xdr:rowOff>
    </xdr:to>
    <xdr:graphicFrame>
      <xdr:nvGraphicFramePr>
        <xdr:cNvPr id="1" name="Gráfico 1"/>
        <xdr:cNvGraphicFramePr/>
      </xdr:nvGraphicFramePr>
      <xdr:xfrm>
        <a:off x="85725" y="14220825"/>
        <a:ext cx="1024890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110</xdr:row>
      <xdr:rowOff>123825</xdr:rowOff>
    </xdr:from>
    <xdr:to>
      <xdr:col>12</xdr:col>
      <xdr:colOff>9525</xdr:colOff>
      <xdr:row>127</xdr:row>
      <xdr:rowOff>104775</xdr:rowOff>
    </xdr:to>
    <xdr:graphicFrame>
      <xdr:nvGraphicFramePr>
        <xdr:cNvPr id="2" name="Gráfico 2"/>
        <xdr:cNvGraphicFramePr/>
      </xdr:nvGraphicFramePr>
      <xdr:xfrm>
        <a:off x="266700" y="17449800"/>
        <a:ext cx="102965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295275</xdr:colOff>
      <xdr:row>128</xdr:row>
      <xdr:rowOff>66675</xdr:rowOff>
    </xdr:from>
    <xdr:to>
      <xdr:col>11</xdr:col>
      <xdr:colOff>495300</xdr:colOff>
      <xdr:row>144</xdr:row>
      <xdr:rowOff>152400</xdr:rowOff>
    </xdr:to>
    <xdr:graphicFrame>
      <xdr:nvGraphicFramePr>
        <xdr:cNvPr id="3" name="Gráfico 3"/>
        <xdr:cNvGraphicFramePr/>
      </xdr:nvGraphicFramePr>
      <xdr:xfrm>
        <a:off x="295275" y="20297775"/>
        <a:ext cx="1022985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90</xdr:row>
      <xdr:rowOff>57150</xdr:rowOff>
    </xdr:from>
    <xdr:to>
      <xdr:col>11</xdr:col>
      <xdr:colOff>219075</xdr:colOff>
      <xdr:row>108</xdr:row>
      <xdr:rowOff>123825</xdr:rowOff>
    </xdr:to>
    <xdr:graphicFrame>
      <xdr:nvGraphicFramePr>
        <xdr:cNvPr id="1" name="Gráfico 1"/>
        <xdr:cNvGraphicFramePr/>
      </xdr:nvGraphicFramePr>
      <xdr:xfrm>
        <a:off x="0" y="14173200"/>
        <a:ext cx="102489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109</xdr:row>
      <xdr:rowOff>28575</xdr:rowOff>
    </xdr:from>
    <xdr:to>
      <xdr:col>11</xdr:col>
      <xdr:colOff>266700</xdr:colOff>
      <xdr:row>126</xdr:row>
      <xdr:rowOff>9525</xdr:rowOff>
    </xdr:to>
    <xdr:graphicFrame>
      <xdr:nvGraphicFramePr>
        <xdr:cNvPr id="2" name="Gráfico 2"/>
        <xdr:cNvGraphicFramePr/>
      </xdr:nvGraphicFramePr>
      <xdr:xfrm>
        <a:off x="0" y="17202150"/>
        <a:ext cx="102965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127</xdr:row>
      <xdr:rowOff>47625</xdr:rowOff>
    </xdr:from>
    <xdr:to>
      <xdr:col>11</xdr:col>
      <xdr:colOff>276225</xdr:colOff>
      <xdr:row>143</xdr:row>
      <xdr:rowOff>123825</xdr:rowOff>
    </xdr:to>
    <xdr:graphicFrame>
      <xdr:nvGraphicFramePr>
        <xdr:cNvPr id="3" name="Gráfico 3"/>
        <xdr:cNvGraphicFramePr/>
      </xdr:nvGraphicFramePr>
      <xdr:xfrm>
        <a:off x="76200" y="20116800"/>
        <a:ext cx="1022985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K144"/>
  <sheetViews>
    <sheetView tabSelected="1" zoomScalePageLayoutView="0" workbookViewId="0" topLeftCell="A1">
      <selection activeCell="E77" sqref="E77"/>
    </sheetView>
  </sheetViews>
  <sheetFormatPr defaultColWidth="9.140625" defaultRowHeight="12.75"/>
  <cols>
    <col min="1" max="1" width="44.8515625" style="1" customWidth="1"/>
    <col min="2" max="2" width="10.28125" style="1" customWidth="1"/>
    <col min="3" max="3" width="11.8515625" style="1" customWidth="1"/>
    <col min="4" max="4" width="11.421875" style="1" customWidth="1"/>
    <col min="5" max="11" width="10.28125" style="1" customWidth="1"/>
    <col min="12" max="12" width="7.8515625" style="1" customWidth="1"/>
    <col min="13" max="16384" width="9.140625" style="1" customWidth="1"/>
  </cols>
  <sheetData>
    <row r="1" spans="1:193" ht="12.7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</row>
    <row r="2" spans="1:193" ht="12.75">
      <c r="A2" s="97" t="s">
        <v>59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</row>
    <row r="3" spans="1:193" ht="12.75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</row>
    <row r="4" spans="1:12" ht="1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2:12" ht="12.75" customHeight="1">
      <c r="B5" s="11"/>
      <c r="C5" s="105" t="s">
        <v>61</v>
      </c>
      <c r="D5" s="105"/>
      <c r="E5" s="105"/>
      <c r="F5" s="105"/>
      <c r="G5" s="6"/>
      <c r="H5" s="6"/>
      <c r="I5" s="6"/>
      <c r="J5" s="6"/>
      <c r="K5" s="6"/>
      <c r="L5" s="12"/>
    </row>
    <row r="6" spans="1:12" ht="12">
      <c r="A6" s="10"/>
      <c r="B6" s="11"/>
      <c r="C6" s="6"/>
      <c r="D6" s="6"/>
      <c r="E6" s="6"/>
      <c r="F6" s="6"/>
      <c r="G6" s="6"/>
      <c r="H6" s="6"/>
      <c r="I6" s="6"/>
      <c r="J6" s="6"/>
      <c r="K6" s="6"/>
      <c r="L6" s="12"/>
    </row>
    <row r="7" spans="1:12" ht="15.75">
      <c r="A7" s="98" t="s">
        <v>62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ht="12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2" ht="12">
      <c r="A9" s="99" t="s">
        <v>47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</row>
    <row r="10" spans="1:12" ht="12">
      <c r="A10" s="101" t="s">
        <v>35</v>
      </c>
      <c r="B10" s="99" t="s">
        <v>2</v>
      </c>
      <c r="C10" s="99"/>
      <c r="D10" s="99" t="s">
        <v>3</v>
      </c>
      <c r="E10" s="99"/>
      <c r="F10" s="99" t="s">
        <v>4</v>
      </c>
      <c r="G10" s="99"/>
      <c r="H10" s="99" t="s">
        <v>5</v>
      </c>
      <c r="I10" s="99"/>
      <c r="J10" s="100" t="s">
        <v>6</v>
      </c>
      <c r="K10" s="100"/>
      <c r="L10" s="101" t="s">
        <v>33</v>
      </c>
    </row>
    <row r="11" spans="1:12" ht="12" customHeight="1">
      <c r="A11" s="102"/>
      <c r="B11" s="42" t="s">
        <v>7</v>
      </c>
      <c r="C11" s="42" t="s">
        <v>8</v>
      </c>
      <c r="D11" s="42" t="s">
        <v>7</v>
      </c>
      <c r="E11" s="42" t="s">
        <v>8</v>
      </c>
      <c r="F11" s="42" t="s">
        <v>7</v>
      </c>
      <c r="G11" s="42" t="s">
        <v>8</v>
      </c>
      <c r="H11" s="42" t="s">
        <v>7</v>
      </c>
      <c r="I11" s="42" t="s">
        <v>8</v>
      </c>
      <c r="J11" s="42" t="s">
        <v>7</v>
      </c>
      <c r="K11" s="42" t="s">
        <v>8</v>
      </c>
      <c r="L11" s="102"/>
    </row>
    <row r="12" spans="1:12" ht="12" customHeight="1">
      <c r="A12" s="13" t="s">
        <v>9</v>
      </c>
      <c r="B12" s="14">
        <v>4</v>
      </c>
      <c r="C12" s="14">
        <v>1</v>
      </c>
      <c r="D12" s="14">
        <v>5</v>
      </c>
      <c r="E12" s="14">
        <v>7</v>
      </c>
      <c r="F12" s="14">
        <v>57</v>
      </c>
      <c r="G12" s="14">
        <v>7</v>
      </c>
      <c r="H12" s="14">
        <v>65</v>
      </c>
      <c r="I12" s="14">
        <v>5</v>
      </c>
      <c r="J12" s="14">
        <v>5</v>
      </c>
      <c r="K12" s="15" t="s">
        <v>63</v>
      </c>
      <c r="L12" s="15">
        <f>SUM(B12:K12)</f>
        <v>156</v>
      </c>
    </row>
    <row r="13" spans="1:12" ht="12" customHeight="1">
      <c r="A13" s="13" t="s">
        <v>10</v>
      </c>
      <c r="B13" s="14" t="s">
        <v>63</v>
      </c>
      <c r="C13" s="14">
        <v>6</v>
      </c>
      <c r="D13" s="14">
        <v>41</v>
      </c>
      <c r="E13" s="14" t="s">
        <v>63</v>
      </c>
      <c r="F13" s="14">
        <v>42</v>
      </c>
      <c r="G13" s="14">
        <v>5</v>
      </c>
      <c r="H13" s="14">
        <v>32</v>
      </c>
      <c r="I13" s="14">
        <v>4</v>
      </c>
      <c r="J13" s="14">
        <v>4</v>
      </c>
      <c r="K13" s="15" t="s">
        <v>63</v>
      </c>
      <c r="L13" s="15">
        <f>SUM(B13:K13)</f>
        <v>134</v>
      </c>
    </row>
    <row r="14" spans="1:12" ht="12" customHeight="1">
      <c r="A14" s="13" t="s">
        <v>11</v>
      </c>
      <c r="B14" s="14" t="s">
        <v>63</v>
      </c>
      <c r="C14" s="14">
        <v>1</v>
      </c>
      <c r="D14" s="14">
        <v>2</v>
      </c>
      <c r="E14" s="14" t="s">
        <v>63</v>
      </c>
      <c r="F14" s="14">
        <v>27</v>
      </c>
      <c r="G14" s="14">
        <v>3</v>
      </c>
      <c r="H14" s="14">
        <v>49</v>
      </c>
      <c r="I14" s="14">
        <v>1</v>
      </c>
      <c r="J14" s="14">
        <v>5</v>
      </c>
      <c r="K14" s="15" t="s">
        <v>63</v>
      </c>
      <c r="L14" s="15">
        <f>SUM(B14:K14)</f>
        <v>88</v>
      </c>
    </row>
    <row r="15" spans="1:12" ht="12" customHeight="1">
      <c r="A15" s="13" t="s">
        <v>12</v>
      </c>
      <c r="B15" s="14">
        <v>2</v>
      </c>
      <c r="C15" s="14">
        <v>3</v>
      </c>
      <c r="D15" s="14">
        <v>2</v>
      </c>
      <c r="E15" s="14">
        <v>3</v>
      </c>
      <c r="F15" s="14">
        <v>15</v>
      </c>
      <c r="G15" s="14">
        <v>2</v>
      </c>
      <c r="H15" s="14">
        <v>14</v>
      </c>
      <c r="I15" s="14" t="s">
        <v>63</v>
      </c>
      <c r="J15" s="14">
        <v>3</v>
      </c>
      <c r="K15" s="15" t="s">
        <v>63</v>
      </c>
      <c r="L15" s="15">
        <f>SUM(B15:K15)</f>
        <v>44</v>
      </c>
    </row>
    <row r="16" spans="1:12" s="2" customFormat="1" ht="12" customHeight="1">
      <c r="A16" s="13" t="s">
        <v>13</v>
      </c>
      <c r="B16" s="14" t="s">
        <v>63</v>
      </c>
      <c r="C16" s="14">
        <v>1</v>
      </c>
      <c r="D16" s="14">
        <v>1</v>
      </c>
      <c r="E16" s="16">
        <v>4</v>
      </c>
      <c r="F16" s="14">
        <v>28</v>
      </c>
      <c r="G16" s="14">
        <v>15</v>
      </c>
      <c r="H16" s="14">
        <v>35</v>
      </c>
      <c r="I16" s="14">
        <v>1</v>
      </c>
      <c r="J16" s="14">
        <v>4</v>
      </c>
      <c r="K16" s="15"/>
      <c r="L16" s="15">
        <f>SUM(B16:K16)</f>
        <v>89</v>
      </c>
    </row>
    <row r="17" spans="1:12" s="2" customFormat="1" ht="12">
      <c r="A17" s="17" t="s">
        <v>41</v>
      </c>
      <c r="B17" s="18">
        <f aca="true" t="shared" si="0" ref="B17:L17">SUM(B12:B16)</f>
        <v>6</v>
      </c>
      <c r="C17" s="18">
        <f t="shared" si="0"/>
        <v>12</v>
      </c>
      <c r="D17" s="18">
        <f t="shared" si="0"/>
        <v>51</v>
      </c>
      <c r="E17" s="18">
        <f t="shared" si="0"/>
        <v>14</v>
      </c>
      <c r="F17" s="18">
        <f t="shared" si="0"/>
        <v>169</v>
      </c>
      <c r="G17" s="18">
        <f t="shared" si="0"/>
        <v>32</v>
      </c>
      <c r="H17" s="18">
        <f t="shared" si="0"/>
        <v>195</v>
      </c>
      <c r="I17" s="18">
        <f t="shared" si="0"/>
        <v>11</v>
      </c>
      <c r="J17" s="18">
        <f t="shared" si="0"/>
        <v>21</v>
      </c>
      <c r="K17" s="18">
        <f t="shared" si="0"/>
        <v>0</v>
      </c>
      <c r="L17" s="18">
        <f t="shared" si="0"/>
        <v>511</v>
      </c>
    </row>
    <row r="18" spans="1:12" ht="12">
      <c r="A18" s="101" t="s">
        <v>36</v>
      </c>
      <c r="B18" s="99" t="s">
        <v>2</v>
      </c>
      <c r="C18" s="99"/>
      <c r="D18" s="99" t="s">
        <v>3</v>
      </c>
      <c r="E18" s="99"/>
      <c r="F18" s="99" t="s">
        <v>4</v>
      </c>
      <c r="G18" s="99"/>
      <c r="H18" s="99" t="s">
        <v>5</v>
      </c>
      <c r="I18" s="99"/>
      <c r="J18" s="100" t="s">
        <v>6</v>
      </c>
      <c r="K18" s="100"/>
      <c r="L18" s="101" t="s">
        <v>33</v>
      </c>
    </row>
    <row r="19" spans="1:12" ht="12">
      <c r="A19" s="102"/>
      <c r="B19" s="42" t="s">
        <v>7</v>
      </c>
      <c r="C19" s="42" t="s">
        <v>8</v>
      </c>
      <c r="D19" s="42" t="s">
        <v>7</v>
      </c>
      <c r="E19" s="42" t="s">
        <v>8</v>
      </c>
      <c r="F19" s="42" t="s">
        <v>7</v>
      </c>
      <c r="G19" s="42" t="s">
        <v>8</v>
      </c>
      <c r="H19" s="42" t="s">
        <v>7</v>
      </c>
      <c r="I19" s="42" t="s">
        <v>8</v>
      </c>
      <c r="J19" s="42" t="s">
        <v>7</v>
      </c>
      <c r="K19" s="42" t="s">
        <v>8</v>
      </c>
      <c r="L19" s="102"/>
    </row>
    <row r="20" spans="1:12" ht="12">
      <c r="A20" s="19" t="s">
        <v>12</v>
      </c>
      <c r="B20" s="14" t="s">
        <v>63</v>
      </c>
      <c r="C20" s="14">
        <v>1</v>
      </c>
      <c r="D20" s="14">
        <v>12</v>
      </c>
      <c r="E20" s="14">
        <v>7</v>
      </c>
      <c r="F20" s="14">
        <v>27</v>
      </c>
      <c r="G20" s="14">
        <v>6</v>
      </c>
      <c r="H20" s="14">
        <v>7</v>
      </c>
      <c r="I20" s="14" t="s">
        <v>63</v>
      </c>
      <c r="J20" s="14" t="s">
        <v>63</v>
      </c>
      <c r="K20" s="15" t="s">
        <v>63</v>
      </c>
      <c r="L20" s="15">
        <f>SUM(B20:K20)</f>
        <v>60</v>
      </c>
    </row>
    <row r="21" spans="1:12" ht="12">
      <c r="A21" s="19" t="s">
        <v>14</v>
      </c>
      <c r="B21" s="14">
        <v>1</v>
      </c>
      <c r="C21" s="14">
        <v>1</v>
      </c>
      <c r="D21" s="14">
        <v>6</v>
      </c>
      <c r="E21" s="14">
        <v>6</v>
      </c>
      <c r="F21" s="14">
        <v>26</v>
      </c>
      <c r="G21" s="14">
        <v>5</v>
      </c>
      <c r="H21" s="14">
        <v>18</v>
      </c>
      <c r="I21" s="14" t="s">
        <v>63</v>
      </c>
      <c r="J21" s="14">
        <v>4</v>
      </c>
      <c r="K21" s="15" t="s">
        <v>63</v>
      </c>
      <c r="L21" s="15">
        <f>SUM(B21:K21)</f>
        <v>67</v>
      </c>
    </row>
    <row r="22" spans="1:12" s="2" customFormat="1" ht="12">
      <c r="A22" s="19" t="s">
        <v>15</v>
      </c>
      <c r="B22" s="14" t="s">
        <v>63</v>
      </c>
      <c r="C22" s="14">
        <v>5</v>
      </c>
      <c r="D22" s="14">
        <v>4</v>
      </c>
      <c r="E22" s="14">
        <v>9</v>
      </c>
      <c r="F22" s="14">
        <v>30</v>
      </c>
      <c r="G22" s="14">
        <v>3</v>
      </c>
      <c r="H22" s="14">
        <v>18</v>
      </c>
      <c r="I22" s="14"/>
      <c r="J22" s="14">
        <v>2</v>
      </c>
      <c r="K22" s="15"/>
      <c r="L22" s="15">
        <f>SUM(B22:K22)</f>
        <v>71</v>
      </c>
    </row>
    <row r="23" spans="1:12" s="2" customFormat="1" ht="12">
      <c r="A23" s="17" t="s">
        <v>42</v>
      </c>
      <c r="B23" s="18">
        <f aca="true" t="shared" si="1" ref="B23:L23">SUM(B20:B22)</f>
        <v>1</v>
      </c>
      <c r="C23" s="18">
        <f t="shared" si="1"/>
        <v>7</v>
      </c>
      <c r="D23" s="18">
        <f t="shared" si="1"/>
        <v>22</v>
      </c>
      <c r="E23" s="18">
        <f t="shared" si="1"/>
        <v>22</v>
      </c>
      <c r="F23" s="18">
        <f t="shared" si="1"/>
        <v>83</v>
      </c>
      <c r="G23" s="18">
        <f t="shared" si="1"/>
        <v>14</v>
      </c>
      <c r="H23" s="18">
        <f t="shared" si="1"/>
        <v>43</v>
      </c>
      <c r="I23" s="18">
        <f t="shared" si="1"/>
        <v>0</v>
      </c>
      <c r="J23" s="18">
        <f t="shared" si="1"/>
        <v>6</v>
      </c>
      <c r="K23" s="18">
        <f t="shared" si="1"/>
        <v>0</v>
      </c>
      <c r="L23" s="18">
        <f t="shared" si="1"/>
        <v>198</v>
      </c>
    </row>
    <row r="24" spans="1:12" ht="12">
      <c r="A24" s="101" t="s">
        <v>37</v>
      </c>
      <c r="B24" s="99" t="s">
        <v>2</v>
      </c>
      <c r="C24" s="99"/>
      <c r="D24" s="99" t="s">
        <v>3</v>
      </c>
      <c r="E24" s="99"/>
      <c r="F24" s="99" t="s">
        <v>4</v>
      </c>
      <c r="G24" s="99"/>
      <c r="H24" s="99" t="s">
        <v>5</v>
      </c>
      <c r="I24" s="99"/>
      <c r="J24" s="100" t="s">
        <v>6</v>
      </c>
      <c r="K24" s="100"/>
      <c r="L24" s="101" t="s">
        <v>33</v>
      </c>
    </row>
    <row r="25" spans="1:12" ht="12">
      <c r="A25" s="102"/>
      <c r="B25" s="42" t="s">
        <v>7</v>
      </c>
      <c r="C25" s="42" t="s">
        <v>8</v>
      </c>
      <c r="D25" s="42" t="s">
        <v>7</v>
      </c>
      <c r="E25" s="42" t="s">
        <v>8</v>
      </c>
      <c r="F25" s="42" t="s">
        <v>7</v>
      </c>
      <c r="G25" s="42" t="s">
        <v>8</v>
      </c>
      <c r="H25" s="42" t="s">
        <v>7</v>
      </c>
      <c r="I25" s="42" t="s">
        <v>8</v>
      </c>
      <c r="J25" s="42" t="s">
        <v>7</v>
      </c>
      <c r="K25" s="42" t="s">
        <v>8</v>
      </c>
      <c r="L25" s="102"/>
    </row>
    <row r="26" spans="1:12" ht="12">
      <c r="A26" s="19" t="s">
        <v>16</v>
      </c>
      <c r="B26" s="14" t="s">
        <v>63</v>
      </c>
      <c r="C26" s="14">
        <v>1</v>
      </c>
      <c r="D26" s="14" t="s">
        <v>63</v>
      </c>
      <c r="E26" s="14">
        <v>3</v>
      </c>
      <c r="F26" s="14">
        <v>24</v>
      </c>
      <c r="G26" s="14">
        <v>2</v>
      </c>
      <c r="H26" s="14">
        <v>21</v>
      </c>
      <c r="I26" s="14">
        <v>1</v>
      </c>
      <c r="J26" s="14">
        <v>3</v>
      </c>
      <c r="K26" s="15" t="s">
        <v>63</v>
      </c>
      <c r="L26" s="15">
        <f>SUM(B26:K26)</f>
        <v>55</v>
      </c>
    </row>
    <row r="27" spans="1:12" s="2" customFormat="1" ht="12">
      <c r="A27" s="19" t="s">
        <v>12</v>
      </c>
      <c r="B27" s="14" t="s">
        <v>63</v>
      </c>
      <c r="C27" s="14">
        <v>1</v>
      </c>
      <c r="D27" s="14">
        <v>2</v>
      </c>
      <c r="E27" s="14">
        <v>7</v>
      </c>
      <c r="F27" s="14">
        <v>25</v>
      </c>
      <c r="G27" s="14">
        <v>1</v>
      </c>
      <c r="H27" s="14">
        <v>14</v>
      </c>
      <c r="I27" s="14" t="s">
        <v>63</v>
      </c>
      <c r="J27" s="14" t="s">
        <v>63</v>
      </c>
      <c r="K27" s="15" t="s">
        <v>63</v>
      </c>
      <c r="L27" s="15">
        <f>SUM(B27:K27)</f>
        <v>50</v>
      </c>
    </row>
    <row r="28" spans="1:12" s="2" customFormat="1" ht="12">
      <c r="A28" s="17" t="s">
        <v>43</v>
      </c>
      <c r="B28" s="18">
        <f aca="true" t="shared" si="2" ref="B28:L28">SUM(B26:B27)</f>
        <v>0</v>
      </c>
      <c r="C28" s="18">
        <f t="shared" si="2"/>
        <v>2</v>
      </c>
      <c r="D28" s="18">
        <f t="shared" si="2"/>
        <v>2</v>
      </c>
      <c r="E28" s="18">
        <f t="shared" si="2"/>
        <v>10</v>
      </c>
      <c r="F28" s="18">
        <f t="shared" si="2"/>
        <v>49</v>
      </c>
      <c r="G28" s="18">
        <f t="shared" si="2"/>
        <v>3</v>
      </c>
      <c r="H28" s="18">
        <f t="shared" si="2"/>
        <v>35</v>
      </c>
      <c r="I28" s="18">
        <f t="shared" si="2"/>
        <v>1</v>
      </c>
      <c r="J28" s="18">
        <f t="shared" si="2"/>
        <v>3</v>
      </c>
      <c r="K28" s="18">
        <f t="shared" si="2"/>
        <v>0</v>
      </c>
      <c r="L28" s="18">
        <f t="shared" si="2"/>
        <v>105</v>
      </c>
    </row>
    <row r="29" spans="1:12" ht="12">
      <c r="A29" s="101" t="s">
        <v>38</v>
      </c>
      <c r="B29" s="99" t="s">
        <v>2</v>
      </c>
      <c r="C29" s="99"/>
      <c r="D29" s="99" t="s">
        <v>3</v>
      </c>
      <c r="E29" s="99"/>
      <c r="F29" s="99" t="s">
        <v>4</v>
      </c>
      <c r="G29" s="99"/>
      <c r="H29" s="99" t="s">
        <v>5</v>
      </c>
      <c r="I29" s="99"/>
      <c r="J29" s="100" t="s">
        <v>6</v>
      </c>
      <c r="K29" s="100"/>
      <c r="L29" s="101" t="s">
        <v>33</v>
      </c>
    </row>
    <row r="30" spans="1:12" ht="12">
      <c r="A30" s="102"/>
      <c r="B30" s="42" t="s">
        <v>7</v>
      </c>
      <c r="C30" s="42" t="s">
        <v>8</v>
      </c>
      <c r="D30" s="42" t="s">
        <v>7</v>
      </c>
      <c r="E30" s="42" t="s">
        <v>8</v>
      </c>
      <c r="F30" s="42" t="s">
        <v>7</v>
      </c>
      <c r="G30" s="42" t="s">
        <v>8</v>
      </c>
      <c r="H30" s="42" t="s">
        <v>7</v>
      </c>
      <c r="I30" s="42" t="s">
        <v>8</v>
      </c>
      <c r="J30" s="42" t="s">
        <v>7</v>
      </c>
      <c r="K30" s="42" t="s">
        <v>8</v>
      </c>
      <c r="L30" s="102"/>
    </row>
    <row r="31" spans="1:12" s="3" customFormat="1" ht="12">
      <c r="A31" s="19" t="s">
        <v>17</v>
      </c>
      <c r="B31" s="14" t="s">
        <v>63</v>
      </c>
      <c r="C31" s="14" t="s">
        <v>63</v>
      </c>
      <c r="D31" s="14" t="s">
        <v>63</v>
      </c>
      <c r="E31" s="14" t="s">
        <v>63</v>
      </c>
      <c r="F31" s="14">
        <v>1</v>
      </c>
      <c r="G31" s="14">
        <v>2</v>
      </c>
      <c r="H31" s="14">
        <v>33</v>
      </c>
      <c r="I31" s="14">
        <v>1</v>
      </c>
      <c r="J31" s="14">
        <v>9</v>
      </c>
      <c r="K31" s="15" t="s">
        <v>63</v>
      </c>
      <c r="L31" s="15">
        <f>SUM(B31:K31)</f>
        <v>46</v>
      </c>
    </row>
    <row r="32" spans="1:12" ht="12">
      <c r="A32" s="13" t="s">
        <v>18</v>
      </c>
      <c r="B32" s="14" t="s">
        <v>63</v>
      </c>
      <c r="C32" s="14">
        <v>1</v>
      </c>
      <c r="D32" s="14">
        <v>3</v>
      </c>
      <c r="E32" s="14">
        <v>2</v>
      </c>
      <c r="F32" s="14">
        <v>25</v>
      </c>
      <c r="G32" s="14">
        <v>12</v>
      </c>
      <c r="H32" s="14">
        <v>40</v>
      </c>
      <c r="I32" s="14">
        <v>1</v>
      </c>
      <c r="J32" s="14">
        <v>9</v>
      </c>
      <c r="K32" s="15" t="s">
        <v>63</v>
      </c>
      <c r="L32" s="15">
        <f>SUM(B32:K32)</f>
        <v>93</v>
      </c>
    </row>
    <row r="33" spans="1:12" s="2" customFormat="1" ht="12">
      <c r="A33" s="19" t="s">
        <v>12</v>
      </c>
      <c r="B33" s="14">
        <v>2</v>
      </c>
      <c r="C33" s="14" t="s">
        <v>63</v>
      </c>
      <c r="D33" s="14">
        <v>1</v>
      </c>
      <c r="E33" s="14">
        <v>2</v>
      </c>
      <c r="F33" s="14">
        <v>20</v>
      </c>
      <c r="G33" s="14">
        <v>1</v>
      </c>
      <c r="H33" s="14">
        <v>12</v>
      </c>
      <c r="I33" s="14" t="s">
        <v>63</v>
      </c>
      <c r="J33" s="14">
        <v>1</v>
      </c>
      <c r="K33" s="15" t="s">
        <v>63</v>
      </c>
      <c r="L33" s="15">
        <f>SUM(B33:K33)</f>
        <v>39</v>
      </c>
    </row>
    <row r="34" spans="1:12" s="2" customFormat="1" ht="12">
      <c r="A34" s="17" t="s">
        <v>44</v>
      </c>
      <c r="B34" s="18">
        <f aca="true" t="shared" si="3" ref="B34:L34">SUM(B30:B33)</f>
        <v>2</v>
      </c>
      <c r="C34" s="18">
        <f t="shared" si="3"/>
        <v>1</v>
      </c>
      <c r="D34" s="18">
        <f t="shared" si="3"/>
        <v>4</v>
      </c>
      <c r="E34" s="18">
        <f t="shared" si="3"/>
        <v>4</v>
      </c>
      <c r="F34" s="18">
        <f t="shared" si="3"/>
        <v>46</v>
      </c>
      <c r="G34" s="18">
        <f t="shared" si="3"/>
        <v>15</v>
      </c>
      <c r="H34" s="18">
        <f t="shared" si="3"/>
        <v>85</v>
      </c>
      <c r="I34" s="18">
        <f t="shared" si="3"/>
        <v>2</v>
      </c>
      <c r="J34" s="18">
        <f t="shared" si="3"/>
        <v>19</v>
      </c>
      <c r="K34" s="18">
        <f t="shared" si="3"/>
        <v>0</v>
      </c>
      <c r="L34" s="18">
        <f t="shared" si="3"/>
        <v>178</v>
      </c>
    </row>
    <row r="35" spans="1:12" ht="12">
      <c r="A35" s="101" t="s">
        <v>39</v>
      </c>
      <c r="B35" s="99" t="s">
        <v>2</v>
      </c>
      <c r="C35" s="99"/>
      <c r="D35" s="99" t="s">
        <v>3</v>
      </c>
      <c r="E35" s="99"/>
      <c r="F35" s="99" t="s">
        <v>4</v>
      </c>
      <c r="G35" s="99"/>
      <c r="H35" s="99" t="s">
        <v>5</v>
      </c>
      <c r="I35" s="99"/>
      <c r="J35" s="100" t="s">
        <v>6</v>
      </c>
      <c r="K35" s="100"/>
      <c r="L35" s="101" t="s">
        <v>33</v>
      </c>
    </row>
    <row r="36" spans="1:12" ht="12">
      <c r="A36" s="102"/>
      <c r="B36" s="42" t="s">
        <v>7</v>
      </c>
      <c r="C36" s="42" t="s">
        <v>8</v>
      </c>
      <c r="D36" s="42" t="s">
        <v>7</v>
      </c>
      <c r="E36" s="42" t="s">
        <v>8</v>
      </c>
      <c r="F36" s="42" t="s">
        <v>7</v>
      </c>
      <c r="G36" s="42" t="s">
        <v>8</v>
      </c>
      <c r="H36" s="42" t="s">
        <v>7</v>
      </c>
      <c r="I36" s="42" t="s">
        <v>8</v>
      </c>
      <c r="J36" s="42" t="s">
        <v>7</v>
      </c>
      <c r="K36" s="42" t="s">
        <v>8</v>
      </c>
      <c r="L36" s="102"/>
    </row>
    <row r="37" spans="1:12" ht="12">
      <c r="A37" s="19" t="s">
        <v>19</v>
      </c>
      <c r="B37" s="14">
        <v>1</v>
      </c>
      <c r="C37" s="14" t="s">
        <v>63</v>
      </c>
      <c r="D37" s="14">
        <v>2</v>
      </c>
      <c r="E37" s="14" t="s">
        <v>63</v>
      </c>
      <c r="F37" s="14">
        <v>14</v>
      </c>
      <c r="G37" s="14">
        <v>5</v>
      </c>
      <c r="H37" s="14">
        <v>26</v>
      </c>
      <c r="I37" s="14">
        <v>1</v>
      </c>
      <c r="J37" s="14">
        <v>4</v>
      </c>
      <c r="K37" s="14" t="s">
        <v>63</v>
      </c>
      <c r="L37" s="14">
        <f>SUM(B37:K37)</f>
        <v>53</v>
      </c>
    </row>
    <row r="38" spans="1:12" ht="12">
      <c r="A38" s="19" t="s">
        <v>12</v>
      </c>
      <c r="B38" s="14" t="s">
        <v>63</v>
      </c>
      <c r="C38" s="14">
        <v>1</v>
      </c>
      <c r="D38" s="14" t="s">
        <v>63</v>
      </c>
      <c r="E38" s="14" t="s">
        <v>63</v>
      </c>
      <c r="F38" s="14">
        <v>26</v>
      </c>
      <c r="G38" s="14">
        <v>3</v>
      </c>
      <c r="H38" s="14">
        <v>17</v>
      </c>
      <c r="I38" s="14" t="s">
        <v>63</v>
      </c>
      <c r="J38" s="14">
        <v>2</v>
      </c>
      <c r="K38" s="15" t="s">
        <v>63</v>
      </c>
      <c r="L38" s="15">
        <f>SUM(B38:K38)</f>
        <v>49</v>
      </c>
    </row>
    <row r="39" spans="1:12" s="2" customFormat="1" ht="12">
      <c r="A39" s="19" t="s">
        <v>15</v>
      </c>
      <c r="B39" s="14" t="s">
        <v>63</v>
      </c>
      <c r="C39" s="14">
        <v>2</v>
      </c>
      <c r="D39" s="14">
        <v>1</v>
      </c>
      <c r="E39" s="14">
        <v>2</v>
      </c>
      <c r="F39" s="14">
        <v>6</v>
      </c>
      <c r="G39" s="14">
        <v>7</v>
      </c>
      <c r="H39" s="14">
        <v>45</v>
      </c>
      <c r="I39" s="14">
        <v>3</v>
      </c>
      <c r="J39" s="14">
        <v>4</v>
      </c>
      <c r="K39" s="15" t="s">
        <v>63</v>
      </c>
      <c r="L39" s="15">
        <f>SUM(B39:K39)</f>
        <v>70</v>
      </c>
    </row>
    <row r="40" spans="1:12" ht="12">
      <c r="A40" s="17" t="s">
        <v>46</v>
      </c>
      <c r="B40" s="18">
        <f aca="true" t="shared" si="4" ref="B40:L40">SUM(B36:B39)</f>
        <v>1</v>
      </c>
      <c r="C40" s="18">
        <f t="shared" si="4"/>
        <v>3</v>
      </c>
      <c r="D40" s="18">
        <f t="shared" si="4"/>
        <v>3</v>
      </c>
      <c r="E40" s="18">
        <f t="shared" si="4"/>
        <v>2</v>
      </c>
      <c r="F40" s="18">
        <f t="shared" si="4"/>
        <v>46</v>
      </c>
      <c r="G40" s="18">
        <f t="shared" si="4"/>
        <v>15</v>
      </c>
      <c r="H40" s="18">
        <f t="shared" si="4"/>
        <v>88</v>
      </c>
      <c r="I40" s="18">
        <f t="shared" si="4"/>
        <v>4</v>
      </c>
      <c r="J40" s="18">
        <f t="shared" si="4"/>
        <v>10</v>
      </c>
      <c r="K40" s="18">
        <f t="shared" si="4"/>
        <v>0</v>
      </c>
      <c r="L40" s="20">
        <f t="shared" si="4"/>
        <v>172</v>
      </c>
    </row>
    <row r="41" spans="1:12" ht="12">
      <c r="A41" s="21" t="s">
        <v>45</v>
      </c>
      <c r="B41" s="42">
        <f aca="true" t="shared" si="5" ref="B41:L41">B17+B23+B28+B34+B40</f>
        <v>10</v>
      </c>
      <c r="C41" s="42">
        <f t="shared" si="5"/>
        <v>25</v>
      </c>
      <c r="D41" s="42">
        <f t="shared" si="5"/>
        <v>82</v>
      </c>
      <c r="E41" s="42">
        <f t="shared" si="5"/>
        <v>52</v>
      </c>
      <c r="F41" s="42">
        <f t="shared" si="5"/>
        <v>393</v>
      </c>
      <c r="G41" s="42">
        <f t="shared" si="5"/>
        <v>79</v>
      </c>
      <c r="H41" s="42">
        <f t="shared" si="5"/>
        <v>446</v>
      </c>
      <c r="I41" s="42">
        <f t="shared" si="5"/>
        <v>18</v>
      </c>
      <c r="J41" s="42">
        <f t="shared" si="5"/>
        <v>59</v>
      </c>
      <c r="K41" s="22">
        <f t="shared" si="5"/>
        <v>0</v>
      </c>
      <c r="L41" s="23">
        <f t="shared" si="5"/>
        <v>1164</v>
      </c>
    </row>
    <row r="42" spans="1:12" ht="12">
      <c r="A42" s="24" t="s">
        <v>60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1:193" ht="12.75">
      <c r="A43" s="26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1:193" ht="12.75">
      <c r="A44" s="26"/>
      <c r="B44" s="25"/>
      <c r="C44" s="25"/>
      <c r="D44" s="25" t="s">
        <v>20</v>
      </c>
      <c r="E44" s="25"/>
      <c r="F44" s="25"/>
      <c r="G44" s="25"/>
      <c r="H44" s="25"/>
      <c r="I44" s="25"/>
      <c r="J44" s="25"/>
      <c r="K44" s="25"/>
      <c r="L44" s="25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1:193" ht="12.75">
      <c r="A45" s="26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5.75">
      <c r="A46" s="104"/>
      <c r="B46" s="104"/>
      <c r="C46" s="104"/>
      <c r="D46" s="104"/>
      <c r="E46" s="104"/>
      <c r="F46" s="104"/>
      <c r="G46" s="104"/>
      <c r="H46" s="104"/>
      <c r="I46" s="27"/>
      <c r="J46" s="27"/>
      <c r="K46" s="27"/>
      <c r="L46" s="27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>
      <c r="A47" s="104"/>
      <c r="B47" s="104"/>
      <c r="C47" s="104"/>
      <c r="D47" s="104"/>
      <c r="E47" s="104"/>
      <c r="F47" s="104"/>
      <c r="G47" s="104"/>
      <c r="H47" s="104"/>
      <c r="I47" s="27"/>
      <c r="J47" s="27"/>
      <c r="K47" s="27"/>
      <c r="L47" s="2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5.75">
      <c r="A48" s="104"/>
      <c r="B48" s="104"/>
      <c r="C48" s="104"/>
      <c r="D48" s="104"/>
      <c r="E48" s="104"/>
      <c r="F48" s="104"/>
      <c r="G48" s="104"/>
      <c r="H48" s="104"/>
      <c r="I48" s="27"/>
      <c r="J48" s="27"/>
      <c r="K48" s="27"/>
      <c r="L48" s="27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2" s="4" customFormat="1" ht="15">
      <c r="A49" s="10" t="str">
        <f>C5</f>
        <v>Posição em 31 de Janeiro de 2012</v>
      </c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</row>
    <row r="50" spans="1:12" s="4" customFormat="1" ht="12.75">
      <c r="A50" s="103" t="s">
        <v>49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</row>
    <row r="51" spans="1:12" s="4" customFormat="1" ht="12.75">
      <c r="A51" s="95" t="s">
        <v>48</v>
      </c>
      <c r="B51" s="95" t="s">
        <v>21</v>
      </c>
      <c r="C51" s="30" t="s">
        <v>22</v>
      </c>
      <c r="D51" s="95" t="s">
        <v>23</v>
      </c>
      <c r="E51" s="30" t="s">
        <v>22</v>
      </c>
      <c r="F51" s="95" t="s">
        <v>24</v>
      </c>
      <c r="G51" s="30" t="s">
        <v>22</v>
      </c>
      <c r="H51" s="95" t="s">
        <v>25</v>
      </c>
      <c r="I51" s="30" t="s">
        <v>22</v>
      </c>
      <c r="J51" s="30" t="s">
        <v>26</v>
      </c>
      <c r="K51" s="30" t="s">
        <v>22</v>
      </c>
      <c r="L51" s="95" t="s">
        <v>33</v>
      </c>
    </row>
    <row r="52" spans="1:12" s="4" customFormat="1" ht="12.75">
      <c r="A52" s="96"/>
      <c r="B52" s="96"/>
      <c r="C52" s="31" t="s">
        <v>48</v>
      </c>
      <c r="D52" s="96"/>
      <c r="E52" s="31" t="s">
        <v>48</v>
      </c>
      <c r="F52" s="96"/>
      <c r="G52" s="31" t="s">
        <v>48</v>
      </c>
      <c r="H52" s="96"/>
      <c r="I52" s="31" t="s">
        <v>48</v>
      </c>
      <c r="J52" s="31" t="s">
        <v>50</v>
      </c>
      <c r="K52" s="31" t="s">
        <v>48</v>
      </c>
      <c r="L52" s="96"/>
    </row>
    <row r="53" spans="1:12" s="4" customFormat="1" ht="12.75">
      <c r="A53" s="19" t="s">
        <v>28</v>
      </c>
      <c r="B53" s="14">
        <f>B17</f>
        <v>6</v>
      </c>
      <c r="C53" s="32">
        <f>B53/$L$53</f>
        <v>0.013574660633484163</v>
      </c>
      <c r="D53" s="14">
        <f>D17</f>
        <v>51</v>
      </c>
      <c r="E53" s="32">
        <f>D53/$L$53</f>
        <v>0.11538461538461539</v>
      </c>
      <c r="F53" s="14">
        <f>F17</f>
        <v>169</v>
      </c>
      <c r="G53" s="32">
        <f>F53/$L$53</f>
        <v>0.38235294117647056</v>
      </c>
      <c r="H53" s="14">
        <f>H17</f>
        <v>195</v>
      </c>
      <c r="I53" s="32">
        <f>H53/$L$53</f>
        <v>0.4411764705882353</v>
      </c>
      <c r="J53" s="14">
        <f>J17</f>
        <v>21</v>
      </c>
      <c r="K53" s="32">
        <f>J53/L53</f>
        <v>0.04751131221719457</v>
      </c>
      <c r="L53" s="15">
        <f>B53+D53+F53+H53+J53</f>
        <v>442</v>
      </c>
    </row>
    <row r="54" spans="1:193" ht="12" customHeight="1">
      <c r="A54" s="19" t="s">
        <v>29</v>
      </c>
      <c r="B54" s="14">
        <f>B23</f>
        <v>1</v>
      </c>
      <c r="C54" s="32">
        <f>B54/$L$54</f>
        <v>0.0064516129032258064</v>
      </c>
      <c r="D54" s="14">
        <f>D23</f>
        <v>22</v>
      </c>
      <c r="E54" s="32">
        <f>D54/$L$54</f>
        <v>0.14193548387096774</v>
      </c>
      <c r="F54" s="14">
        <f>F23</f>
        <v>83</v>
      </c>
      <c r="G54" s="32">
        <f>F54/$L$54</f>
        <v>0.535483870967742</v>
      </c>
      <c r="H54" s="14">
        <f>H23</f>
        <v>43</v>
      </c>
      <c r="I54" s="32">
        <f>H54/L54</f>
        <v>0.27741935483870966</v>
      </c>
      <c r="J54" s="14">
        <f>J23</f>
        <v>6</v>
      </c>
      <c r="K54" s="32">
        <f>J54/L54</f>
        <v>0.03870967741935484</v>
      </c>
      <c r="L54" s="33">
        <f>B54+D54+F54+H54+J54</f>
        <v>155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9" t="s">
        <v>30</v>
      </c>
      <c r="B55" s="14">
        <f>B28</f>
        <v>0</v>
      </c>
      <c r="C55" s="32">
        <f>B55/$L$55</f>
        <v>0</v>
      </c>
      <c r="D55" s="14">
        <f>D28</f>
        <v>2</v>
      </c>
      <c r="E55" s="32">
        <f>D55/$L$55</f>
        <v>0.02247191011235955</v>
      </c>
      <c r="F55" s="14">
        <f>F28</f>
        <v>49</v>
      </c>
      <c r="G55" s="32">
        <f>F55/$L$55</f>
        <v>0.550561797752809</v>
      </c>
      <c r="H55" s="14">
        <f>H28</f>
        <v>35</v>
      </c>
      <c r="I55" s="32">
        <f>H55/L55</f>
        <v>0.39325842696629215</v>
      </c>
      <c r="J55" s="14">
        <f>J28</f>
        <v>3</v>
      </c>
      <c r="K55" s="32">
        <f>J55/L55</f>
        <v>0.033707865168539325</v>
      </c>
      <c r="L55" s="33">
        <f>B55+D55+F55+H55+J55</f>
        <v>89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2.75">
      <c r="A56" s="19" t="s">
        <v>31</v>
      </c>
      <c r="B56" s="14">
        <f>B34</f>
        <v>2</v>
      </c>
      <c r="C56" s="32">
        <f>B56/$L$56</f>
        <v>0.01282051282051282</v>
      </c>
      <c r="D56" s="14">
        <f>D34</f>
        <v>4</v>
      </c>
      <c r="E56" s="32">
        <f>D56/$L$56</f>
        <v>0.02564102564102564</v>
      </c>
      <c r="F56" s="14">
        <f>F34</f>
        <v>46</v>
      </c>
      <c r="G56" s="32">
        <f>F56/$L$56</f>
        <v>0.2948717948717949</v>
      </c>
      <c r="H56" s="14">
        <f>H34</f>
        <v>85</v>
      </c>
      <c r="I56" s="32">
        <f>H56/L56</f>
        <v>0.5448717948717948</v>
      </c>
      <c r="J56" s="14">
        <f>J34</f>
        <v>19</v>
      </c>
      <c r="K56" s="32">
        <f>J56/L56</f>
        <v>0.12179487179487179</v>
      </c>
      <c r="L56" s="33">
        <f>B56+D56+F56+H56+J56</f>
        <v>156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1:193" ht="12.75">
      <c r="A57" s="19" t="s">
        <v>32</v>
      </c>
      <c r="B57" s="14">
        <f>B40</f>
        <v>1</v>
      </c>
      <c r="C57" s="32">
        <f>B57/$L$57</f>
        <v>0.006756756756756757</v>
      </c>
      <c r="D57" s="14">
        <f>D40</f>
        <v>3</v>
      </c>
      <c r="E57" s="32">
        <f>D57/$L$57</f>
        <v>0.02027027027027027</v>
      </c>
      <c r="F57" s="14">
        <f>F40</f>
        <v>46</v>
      </c>
      <c r="G57" s="32">
        <f>F57/$L$57</f>
        <v>0.3108108108108108</v>
      </c>
      <c r="H57" s="14">
        <f>H40</f>
        <v>88</v>
      </c>
      <c r="I57" s="32">
        <f>H57/L57</f>
        <v>0.5945945945945946</v>
      </c>
      <c r="J57" s="14">
        <f>J40</f>
        <v>10</v>
      </c>
      <c r="K57" s="32">
        <f>J57/L57</f>
        <v>0.06756756756756757</v>
      </c>
      <c r="L57" s="14">
        <f>B57+D57+F57+H57+J57</f>
        <v>148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1:193" ht="12.75">
      <c r="A58" s="34" t="s">
        <v>33</v>
      </c>
      <c r="B58" s="41">
        <f>SUM(B53:B57)</f>
        <v>10</v>
      </c>
      <c r="C58" s="35">
        <f>B58/$L$58</f>
        <v>0.010101010101010102</v>
      </c>
      <c r="D58" s="41">
        <f>SUM(D53:D57)</f>
        <v>82</v>
      </c>
      <c r="E58" s="35">
        <f>D58/$L$58</f>
        <v>0.08282828282828283</v>
      </c>
      <c r="F58" s="41">
        <f>SUM(F53:F57)</f>
        <v>393</v>
      </c>
      <c r="G58" s="35">
        <f>F58/$L$58</f>
        <v>0.396969696969697</v>
      </c>
      <c r="H58" s="41">
        <f>SUM(H53:H57)</f>
        <v>446</v>
      </c>
      <c r="I58" s="35">
        <f>H58/$L$58</f>
        <v>0.4505050505050505</v>
      </c>
      <c r="J58" s="41">
        <f>SUM(J53:J57)</f>
        <v>59</v>
      </c>
      <c r="K58" s="35">
        <f>J58/$L$58</f>
        <v>0.0595959595959596</v>
      </c>
      <c r="L58" s="36">
        <f>SUM(L53:L57)</f>
        <v>990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1:193" ht="12.75">
      <c r="A59" s="6"/>
      <c r="B59" s="7">
        <f>B58/L58</f>
        <v>0.010101010101010102</v>
      </c>
      <c r="C59" s="7"/>
      <c r="D59" s="7">
        <f>D58/L58</f>
        <v>0.08282828282828283</v>
      </c>
      <c r="E59" s="7"/>
      <c r="F59" s="7">
        <f>F58/L58</f>
        <v>0.396969696969697</v>
      </c>
      <c r="G59" s="7"/>
      <c r="H59" s="7">
        <f>H58/L58</f>
        <v>0.4505050505050505</v>
      </c>
      <c r="I59" s="7"/>
      <c r="J59" s="7">
        <f>J58/L58</f>
        <v>0.0595959595959596</v>
      </c>
      <c r="K59" s="7"/>
      <c r="L59" s="8">
        <f>SUM(B59:J59)</f>
        <v>1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12.75">
      <c r="A60" s="6"/>
      <c r="B60" s="11"/>
      <c r="C60" s="37"/>
      <c r="D60" s="6"/>
      <c r="E60" s="6"/>
      <c r="F60" s="6"/>
      <c r="G60" s="6"/>
      <c r="H60" s="6"/>
      <c r="I60" s="6"/>
      <c r="J60" s="6"/>
      <c r="K60" s="6"/>
      <c r="L60" s="6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03" t="s">
        <v>51</v>
      </c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>
      <c r="A62" s="95" t="s">
        <v>48</v>
      </c>
      <c r="B62" s="95" t="s">
        <v>21</v>
      </c>
      <c r="C62" s="30" t="s">
        <v>22</v>
      </c>
      <c r="D62" s="95" t="s">
        <v>23</v>
      </c>
      <c r="E62" s="30" t="s">
        <v>22</v>
      </c>
      <c r="F62" s="95" t="s">
        <v>24</v>
      </c>
      <c r="G62" s="30" t="s">
        <v>22</v>
      </c>
      <c r="H62" s="95" t="s">
        <v>25</v>
      </c>
      <c r="I62" s="30" t="s">
        <v>22</v>
      </c>
      <c r="J62" s="30" t="s">
        <v>26</v>
      </c>
      <c r="K62" s="30" t="s">
        <v>22</v>
      </c>
      <c r="L62" s="95" t="s">
        <v>33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96"/>
      <c r="B63" s="96"/>
      <c r="C63" s="31" t="s">
        <v>48</v>
      </c>
      <c r="D63" s="96"/>
      <c r="E63" s="31" t="s">
        <v>48</v>
      </c>
      <c r="F63" s="96"/>
      <c r="G63" s="31" t="s">
        <v>48</v>
      </c>
      <c r="H63" s="96"/>
      <c r="I63" s="31" t="s">
        <v>48</v>
      </c>
      <c r="J63" s="31" t="s">
        <v>50</v>
      </c>
      <c r="K63" s="31" t="s">
        <v>48</v>
      </c>
      <c r="L63" s="96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9" t="s">
        <v>28</v>
      </c>
      <c r="B64" s="14">
        <f>C17</f>
        <v>12</v>
      </c>
      <c r="C64" s="32">
        <f aca="true" t="shared" si="6" ref="C64:C69">B64/L64</f>
        <v>0.17391304347826086</v>
      </c>
      <c r="D64" s="14">
        <f>E17</f>
        <v>14</v>
      </c>
      <c r="E64" s="32">
        <f aca="true" t="shared" si="7" ref="E64:E69">D64/L64</f>
        <v>0.2028985507246377</v>
      </c>
      <c r="F64" s="14">
        <f>G17</f>
        <v>32</v>
      </c>
      <c r="G64" s="32">
        <f aca="true" t="shared" si="8" ref="G64:G69">F64/L64</f>
        <v>0.463768115942029</v>
      </c>
      <c r="H64" s="14">
        <f>I17</f>
        <v>11</v>
      </c>
      <c r="I64" s="32">
        <f aca="true" t="shared" si="9" ref="I64:I69">H64/L64</f>
        <v>0.15942028985507245</v>
      </c>
      <c r="J64" s="14">
        <f>K17</f>
        <v>0</v>
      </c>
      <c r="K64" s="32">
        <f aca="true" t="shared" si="10" ref="K64:K69">J64/L64</f>
        <v>0</v>
      </c>
      <c r="L64" s="33">
        <f>B64+D64+F64+H64+J64</f>
        <v>69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2" s="5" customFormat="1" ht="12.75">
      <c r="A65" s="19" t="s">
        <v>29</v>
      </c>
      <c r="B65" s="14">
        <f>C23</f>
        <v>7</v>
      </c>
      <c r="C65" s="32">
        <f t="shared" si="6"/>
        <v>0.16279069767441862</v>
      </c>
      <c r="D65" s="14">
        <f>E23</f>
        <v>22</v>
      </c>
      <c r="E65" s="32">
        <f t="shared" si="7"/>
        <v>0.5116279069767442</v>
      </c>
      <c r="F65" s="14">
        <f>G23</f>
        <v>14</v>
      </c>
      <c r="G65" s="32">
        <f t="shared" si="8"/>
        <v>0.32558139534883723</v>
      </c>
      <c r="H65" s="14">
        <f>I23</f>
        <v>0</v>
      </c>
      <c r="I65" s="32">
        <f t="shared" si="9"/>
        <v>0</v>
      </c>
      <c r="J65" s="14">
        <f>K23</f>
        <v>0</v>
      </c>
      <c r="K65" s="32">
        <f t="shared" si="10"/>
        <v>0</v>
      </c>
      <c r="L65" s="33">
        <f>B65+D65+F65+H65+J65</f>
        <v>43</v>
      </c>
    </row>
    <row r="66" spans="1:193" ht="12.75">
      <c r="A66" s="19" t="s">
        <v>30</v>
      </c>
      <c r="B66" s="14">
        <f>C28</f>
        <v>2</v>
      </c>
      <c r="C66" s="32">
        <f t="shared" si="6"/>
        <v>0.125</v>
      </c>
      <c r="D66" s="14">
        <f>E28</f>
        <v>10</v>
      </c>
      <c r="E66" s="32">
        <f t="shared" si="7"/>
        <v>0.625</v>
      </c>
      <c r="F66" s="14">
        <f>G28</f>
        <v>3</v>
      </c>
      <c r="G66" s="32">
        <f t="shared" si="8"/>
        <v>0.1875</v>
      </c>
      <c r="H66" s="14">
        <f>I28</f>
        <v>1</v>
      </c>
      <c r="I66" s="32">
        <f t="shared" si="9"/>
        <v>0.0625</v>
      </c>
      <c r="J66" s="14">
        <f>K28</f>
        <v>0</v>
      </c>
      <c r="K66" s="32">
        <f t="shared" si="10"/>
        <v>0</v>
      </c>
      <c r="L66" s="33">
        <f>B66+D66+F66+H66+J66</f>
        <v>16</v>
      </c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9" t="s">
        <v>31</v>
      </c>
      <c r="B67" s="14">
        <f>C34</f>
        <v>1</v>
      </c>
      <c r="C67" s="32">
        <f t="shared" si="6"/>
        <v>0.045454545454545456</v>
      </c>
      <c r="D67" s="14">
        <f>E34</f>
        <v>4</v>
      </c>
      <c r="E67" s="32">
        <f t="shared" si="7"/>
        <v>0.18181818181818182</v>
      </c>
      <c r="F67" s="14">
        <f>G34</f>
        <v>15</v>
      </c>
      <c r="G67" s="32">
        <f t="shared" si="8"/>
        <v>0.6818181818181818</v>
      </c>
      <c r="H67" s="14">
        <f>I34</f>
        <v>2</v>
      </c>
      <c r="I67" s="32">
        <f t="shared" si="9"/>
        <v>0.09090909090909091</v>
      </c>
      <c r="J67" s="14">
        <f>K34</f>
        <v>0</v>
      </c>
      <c r="K67" s="32">
        <f t="shared" si="10"/>
        <v>0</v>
      </c>
      <c r="L67" s="15">
        <f>B67+D67+F67+H67+J67</f>
        <v>22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9" t="s">
        <v>32</v>
      </c>
      <c r="B68" s="14">
        <f>C40</f>
        <v>3</v>
      </c>
      <c r="C68" s="32">
        <f t="shared" si="6"/>
        <v>0.125</v>
      </c>
      <c r="D68" s="14">
        <f>E40</f>
        <v>2</v>
      </c>
      <c r="E68" s="32">
        <f t="shared" si="7"/>
        <v>0.08333333333333333</v>
      </c>
      <c r="F68" s="14">
        <f>G40</f>
        <v>15</v>
      </c>
      <c r="G68" s="32">
        <f t="shared" si="8"/>
        <v>0.625</v>
      </c>
      <c r="H68" s="14">
        <f>I40</f>
        <v>4</v>
      </c>
      <c r="I68" s="32">
        <f t="shared" si="9"/>
        <v>0.16666666666666666</v>
      </c>
      <c r="J68" s="14">
        <f>K40</f>
        <v>0</v>
      </c>
      <c r="K68" s="32">
        <f t="shared" si="10"/>
        <v>0</v>
      </c>
      <c r="L68" s="15">
        <f>B68+D68+F68+H68+J68</f>
        <v>24</v>
      </c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 s="34" t="s">
        <v>33</v>
      </c>
      <c r="B69" s="41">
        <f>SUM(B64:B68)</f>
        <v>25</v>
      </c>
      <c r="C69" s="35">
        <f t="shared" si="6"/>
        <v>0.14367816091954022</v>
      </c>
      <c r="D69" s="41">
        <f>SUM(D64:D68)</f>
        <v>52</v>
      </c>
      <c r="E69" s="35">
        <f t="shared" si="7"/>
        <v>0.2988505747126437</v>
      </c>
      <c r="F69" s="41">
        <f>SUM(F64:F68)</f>
        <v>79</v>
      </c>
      <c r="G69" s="35">
        <f t="shared" si="8"/>
        <v>0.4540229885057471</v>
      </c>
      <c r="H69" s="41">
        <f>SUM(H64:H68)</f>
        <v>18</v>
      </c>
      <c r="I69" s="35">
        <f t="shared" si="9"/>
        <v>0.10344827586206896</v>
      </c>
      <c r="J69" s="41">
        <f>SUM(J64:J68)</f>
        <v>0</v>
      </c>
      <c r="K69" s="35">
        <f t="shared" si="10"/>
        <v>0</v>
      </c>
      <c r="L69" s="36">
        <f>SUM(L64:L68)</f>
        <v>174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 s="6"/>
      <c r="B70" s="7">
        <f>B69/L69</f>
        <v>0.14367816091954022</v>
      </c>
      <c r="C70" s="7"/>
      <c r="D70" s="7">
        <f>D69/L69</f>
        <v>0.2988505747126437</v>
      </c>
      <c r="E70" s="7"/>
      <c r="F70" s="7">
        <f>F69/L69</f>
        <v>0.4540229885057471</v>
      </c>
      <c r="G70" s="7"/>
      <c r="H70" s="7">
        <f>H69/L69</f>
        <v>0.10344827586206896</v>
      </c>
      <c r="I70" s="7"/>
      <c r="J70" s="7">
        <f>J69/L69</f>
        <v>0</v>
      </c>
      <c r="K70" s="7"/>
      <c r="L70" s="8">
        <f>SUM(B70:J70)</f>
        <v>1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 s="6"/>
      <c r="B71" s="11"/>
      <c r="C71" s="11"/>
      <c r="D71" s="6"/>
      <c r="E71" s="6"/>
      <c r="F71" s="6"/>
      <c r="G71" s="6"/>
      <c r="H71" s="6"/>
      <c r="I71" s="6"/>
      <c r="J71" s="6"/>
      <c r="K71" s="6"/>
      <c r="L71" s="6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 s="103" t="s">
        <v>52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 s="95" t="s">
        <v>48</v>
      </c>
      <c r="B73" s="95" t="s">
        <v>21</v>
      </c>
      <c r="C73" s="30" t="s">
        <v>22</v>
      </c>
      <c r="D73" s="95" t="s">
        <v>23</v>
      </c>
      <c r="E73" s="30" t="s">
        <v>22</v>
      </c>
      <c r="F73" s="95" t="s">
        <v>24</v>
      </c>
      <c r="G73" s="30" t="s">
        <v>22</v>
      </c>
      <c r="H73" s="95" t="s">
        <v>25</v>
      </c>
      <c r="I73" s="30" t="s">
        <v>22</v>
      </c>
      <c r="J73" s="30" t="s">
        <v>26</v>
      </c>
      <c r="K73" s="30" t="s">
        <v>22</v>
      </c>
      <c r="L73" s="95" t="s">
        <v>33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 s="96"/>
      <c r="B74" s="96"/>
      <c r="C74" s="31" t="s">
        <v>48</v>
      </c>
      <c r="D74" s="96"/>
      <c r="E74" s="31" t="s">
        <v>48</v>
      </c>
      <c r="F74" s="96"/>
      <c r="G74" s="31" t="s">
        <v>48</v>
      </c>
      <c r="H74" s="96"/>
      <c r="I74" s="31" t="s">
        <v>48</v>
      </c>
      <c r="J74" s="31" t="s">
        <v>27</v>
      </c>
      <c r="K74" s="31" t="s">
        <v>48</v>
      </c>
      <c r="L74" s="96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 s="19" t="s">
        <v>28</v>
      </c>
      <c r="B75" s="14">
        <f>B64+B53</f>
        <v>18</v>
      </c>
      <c r="C75" s="32">
        <f>B75/L75</f>
        <v>0.03522504892367906</v>
      </c>
      <c r="D75" s="14">
        <f>D64+D53</f>
        <v>65</v>
      </c>
      <c r="E75" s="32">
        <f>D75/L75</f>
        <v>0.12720156555772993</v>
      </c>
      <c r="F75" s="14">
        <f>F64+F53</f>
        <v>201</v>
      </c>
      <c r="G75" s="32">
        <f>F75/L75</f>
        <v>0.3933463796477495</v>
      </c>
      <c r="H75" s="14">
        <f>H64+H53</f>
        <v>206</v>
      </c>
      <c r="I75" s="32">
        <f>H75/L75</f>
        <v>0.40313111545988256</v>
      </c>
      <c r="J75" s="14">
        <f>J64+J53</f>
        <v>21</v>
      </c>
      <c r="K75" s="32">
        <f>J75/L75</f>
        <v>0.0410958904109589</v>
      </c>
      <c r="L75" s="15">
        <f>B75+D75+F75+H75+J75</f>
        <v>511</v>
      </c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1:193" ht="12.75">
      <c r="A76" s="19" t="s">
        <v>29</v>
      </c>
      <c r="B76" s="14">
        <f>B65+B54</f>
        <v>8</v>
      </c>
      <c r="C76" s="32">
        <f>B76/L76</f>
        <v>0.04040404040404041</v>
      </c>
      <c r="D76" s="14">
        <f>D65+D54</f>
        <v>44</v>
      </c>
      <c r="E76" s="32">
        <f>D76/L76</f>
        <v>0.2222222222222222</v>
      </c>
      <c r="F76" s="14">
        <f>F65+F54</f>
        <v>97</v>
      </c>
      <c r="G76" s="32">
        <f>F76/L76</f>
        <v>0.4898989898989899</v>
      </c>
      <c r="H76" s="14">
        <f>H65+H54</f>
        <v>43</v>
      </c>
      <c r="I76" s="32">
        <f>H76/L76</f>
        <v>0.21717171717171718</v>
      </c>
      <c r="J76" s="14">
        <f>J65+J54</f>
        <v>6</v>
      </c>
      <c r="K76" s="32">
        <f>J76/L76</f>
        <v>0.030303030303030304</v>
      </c>
      <c r="L76" s="15">
        <f>B76+D76+F76+H76+J76</f>
        <v>198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1:193" ht="12.75">
      <c r="A77" s="19" t="s">
        <v>30</v>
      </c>
      <c r="B77" s="14">
        <f>B66+B55</f>
        <v>2</v>
      </c>
      <c r="C77" s="32">
        <f>B77/L77</f>
        <v>0.01904761904761905</v>
      </c>
      <c r="D77" s="14">
        <f>D66+D55</f>
        <v>12</v>
      </c>
      <c r="E77" s="32">
        <f>D77/L77</f>
        <v>0.11428571428571428</v>
      </c>
      <c r="F77" s="14">
        <f>F66+F55</f>
        <v>52</v>
      </c>
      <c r="G77" s="32">
        <f>F77/L77</f>
        <v>0.49523809523809526</v>
      </c>
      <c r="H77" s="14">
        <f>H66+H55</f>
        <v>36</v>
      </c>
      <c r="I77" s="32">
        <f>H77/L77</f>
        <v>0.34285714285714286</v>
      </c>
      <c r="J77" s="14">
        <f>J66+J55</f>
        <v>3</v>
      </c>
      <c r="K77" s="32">
        <f>J77/L77</f>
        <v>0.02857142857142857</v>
      </c>
      <c r="L77" s="15">
        <f>B77+D77+F77+H77+J77</f>
        <v>105</v>
      </c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1:12" ht="12">
      <c r="A78" s="19" t="s">
        <v>31</v>
      </c>
      <c r="B78" s="14">
        <f>B67+B56</f>
        <v>3</v>
      </c>
      <c r="C78" s="32">
        <f>B78/L78</f>
        <v>0.016853932584269662</v>
      </c>
      <c r="D78" s="14">
        <f>D67+D56</f>
        <v>8</v>
      </c>
      <c r="E78" s="32">
        <f>D78/L78</f>
        <v>0.0449438202247191</v>
      </c>
      <c r="F78" s="14">
        <f>F67+F56</f>
        <v>61</v>
      </c>
      <c r="G78" s="32">
        <f>F78/L78</f>
        <v>0.34269662921348315</v>
      </c>
      <c r="H78" s="14">
        <f>H67+H56</f>
        <v>87</v>
      </c>
      <c r="I78" s="32">
        <f>H78/L78</f>
        <v>0.4887640449438202</v>
      </c>
      <c r="J78" s="14">
        <f>J67+J56</f>
        <v>19</v>
      </c>
      <c r="K78" s="32">
        <f>J78/L78</f>
        <v>0.10674157303370786</v>
      </c>
      <c r="L78" s="15">
        <f>B78+D78+F78+H78+J78</f>
        <v>178</v>
      </c>
    </row>
    <row r="79" spans="1:12" ht="12">
      <c r="A79" s="19" t="s">
        <v>32</v>
      </c>
      <c r="B79" s="14">
        <f>B68+B57</f>
        <v>4</v>
      </c>
      <c r="C79" s="32">
        <f>B79/L79</f>
        <v>0.023255813953488372</v>
      </c>
      <c r="D79" s="14">
        <f>D68+D57</f>
        <v>5</v>
      </c>
      <c r="E79" s="32">
        <f>D79/L79</f>
        <v>0.029069767441860465</v>
      </c>
      <c r="F79" s="14">
        <f>F68+F57</f>
        <v>61</v>
      </c>
      <c r="G79" s="32">
        <f>F79/L79</f>
        <v>0.3546511627906977</v>
      </c>
      <c r="H79" s="14">
        <f>H68+H57</f>
        <v>92</v>
      </c>
      <c r="I79" s="32">
        <f>H79/L79</f>
        <v>0.5348837209302325</v>
      </c>
      <c r="J79" s="14">
        <f>J68+J57</f>
        <v>10</v>
      </c>
      <c r="K79" s="32">
        <f>J79/L79</f>
        <v>0.05813953488372093</v>
      </c>
      <c r="L79" s="15">
        <f>B79+D79+F79+H79+J79</f>
        <v>172</v>
      </c>
    </row>
    <row r="80" spans="1:12" ht="12">
      <c r="A80" s="34" t="s">
        <v>33</v>
      </c>
      <c r="B80" s="41">
        <f>SUM(B75:B79)</f>
        <v>35</v>
      </c>
      <c r="C80" s="35">
        <f>B80/$L$80</f>
        <v>0.03006872852233677</v>
      </c>
      <c r="D80" s="41">
        <f>SUM(D75:D79)</f>
        <v>134</v>
      </c>
      <c r="E80" s="35">
        <f>D80/$L$80</f>
        <v>0.11512027491408934</v>
      </c>
      <c r="F80" s="41">
        <f>SUM(F75:F79)</f>
        <v>472</v>
      </c>
      <c r="G80" s="35">
        <f>F80/$L$80</f>
        <v>0.4054982817869416</v>
      </c>
      <c r="H80" s="41">
        <f>SUM(H75:H79)</f>
        <v>464</v>
      </c>
      <c r="I80" s="35">
        <f>H80/$L$80</f>
        <v>0.39862542955326463</v>
      </c>
      <c r="J80" s="41">
        <f>SUM(J75:J79)</f>
        <v>59</v>
      </c>
      <c r="K80" s="35">
        <f>J80/$L$80</f>
        <v>0.0506872852233677</v>
      </c>
      <c r="L80" s="23">
        <f>SUM(L75:L79)</f>
        <v>1164</v>
      </c>
    </row>
    <row r="81" spans="1:12" ht="12">
      <c r="A81" s="6"/>
      <c r="B81" s="7">
        <f>B80/L80</f>
        <v>0.03006872852233677</v>
      </c>
      <c r="C81" s="7"/>
      <c r="D81" s="7">
        <f>D80/L80</f>
        <v>0.11512027491408934</v>
      </c>
      <c r="E81" s="7"/>
      <c r="F81" s="7">
        <f>F80/L80</f>
        <v>0.4054982817869416</v>
      </c>
      <c r="G81" s="7"/>
      <c r="H81" s="7">
        <f>H80/L80</f>
        <v>0.39862542955326463</v>
      </c>
      <c r="I81" s="7"/>
      <c r="J81" s="7">
        <f>J80/L80</f>
        <v>0.0506872852233677</v>
      </c>
      <c r="K81" s="7"/>
      <c r="L81" s="8">
        <f>SUM(B81:J81)</f>
        <v>1</v>
      </c>
    </row>
    <row r="82" spans="1:12" ht="12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8"/>
    </row>
    <row r="83" spans="1:12" ht="12" hidden="1">
      <c r="A83" s="6"/>
      <c r="B83" s="7"/>
      <c r="C83" s="7"/>
      <c r="D83" s="7"/>
      <c r="E83" s="7"/>
      <c r="F83" s="7"/>
      <c r="G83" s="7"/>
      <c r="H83" s="7"/>
      <c r="I83" s="7"/>
      <c r="J83" s="7"/>
      <c r="K83" s="7"/>
      <c r="L83" s="8"/>
    </row>
    <row r="84" spans="1:12" ht="12">
      <c r="A84" s="38" t="s">
        <v>40</v>
      </c>
      <c r="B84" s="18" t="s">
        <v>7</v>
      </c>
      <c r="C84" s="18" t="s">
        <v>34</v>
      </c>
      <c r="D84" s="18" t="s">
        <v>33</v>
      </c>
      <c r="E84" s="7"/>
      <c r="F84" s="7"/>
      <c r="G84" s="7"/>
      <c r="H84" s="7"/>
      <c r="I84" s="7"/>
      <c r="J84" s="7"/>
      <c r="K84" s="7"/>
      <c r="L84" s="8"/>
    </row>
    <row r="85" spans="1:12" ht="12">
      <c r="A85" s="19" t="s">
        <v>53</v>
      </c>
      <c r="B85" s="15">
        <f>B58</f>
        <v>10</v>
      </c>
      <c r="C85" s="39">
        <f>B69</f>
        <v>25</v>
      </c>
      <c r="D85" s="40">
        <f>B80</f>
        <v>35</v>
      </c>
      <c r="E85" s="7"/>
      <c r="F85" s="7"/>
      <c r="G85" s="7"/>
      <c r="H85" s="7"/>
      <c r="I85" s="7"/>
      <c r="J85" s="7"/>
      <c r="K85" s="7"/>
      <c r="L85" s="8"/>
    </row>
    <row r="86" spans="1:12" ht="12">
      <c r="A86" s="19" t="s">
        <v>54</v>
      </c>
      <c r="B86" s="15">
        <f>D58</f>
        <v>82</v>
      </c>
      <c r="C86" s="39">
        <f>D69</f>
        <v>52</v>
      </c>
      <c r="D86" s="40">
        <f>D80</f>
        <v>134</v>
      </c>
      <c r="E86" s="7"/>
      <c r="F86" s="7"/>
      <c r="G86" s="7"/>
      <c r="H86" s="7"/>
      <c r="I86" s="7"/>
      <c r="J86" s="7"/>
      <c r="K86" s="7"/>
      <c r="L86" s="8"/>
    </row>
    <row r="87" spans="1:12" ht="12">
      <c r="A87" s="19" t="s">
        <v>55</v>
      </c>
      <c r="B87" s="15">
        <f>F58</f>
        <v>393</v>
      </c>
      <c r="C87" s="39">
        <f>F69</f>
        <v>79</v>
      </c>
      <c r="D87" s="40">
        <f>F80</f>
        <v>472</v>
      </c>
      <c r="E87" s="7"/>
      <c r="F87" s="7"/>
      <c r="G87" s="7"/>
      <c r="H87" s="7"/>
      <c r="I87" s="7"/>
      <c r="J87" s="7"/>
      <c r="K87" s="7"/>
      <c r="L87" s="8"/>
    </row>
    <row r="88" spans="1:12" ht="12">
      <c r="A88" s="19" t="s">
        <v>56</v>
      </c>
      <c r="B88" s="15">
        <f>H58</f>
        <v>446</v>
      </c>
      <c r="C88" s="39">
        <f>H69</f>
        <v>18</v>
      </c>
      <c r="D88" s="40">
        <f>H80</f>
        <v>464</v>
      </c>
      <c r="E88" s="7"/>
      <c r="F88" s="7"/>
      <c r="G88" s="7"/>
      <c r="H88" s="7"/>
      <c r="I88" s="7"/>
      <c r="J88" s="7"/>
      <c r="K88" s="7"/>
      <c r="L88" s="8"/>
    </row>
    <row r="89" spans="1:12" ht="12">
      <c r="A89" s="19" t="s">
        <v>57</v>
      </c>
      <c r="B89" s="15">
        <f>J58</f>
        <v>59</v>
      </c>
      <c r="C89" s="39">
        <f>J69</f>
        <v>0</v>
      </c>
      <c r="D89" s="40">
        <f>J80</f>
        <v>59</v>
      </c>
      <c r="E89" s="7"/>
      <c r="F89" s="7"/>
      <c r="G89" s="7"/>
      <c r="H89" s="7"/>
      <c r="I89" s="7"/>
      <c r="J89" s="7"/>
      <c r="K89" s="7"/>
      <c r="L89" s="8"/>
    </row>
    <row r="90" spans="1:12" ht="12">
      <c r="A90" s="18" t="s">
        <v>33</v>
      </c>
      <c r="B90" s="36">
        <f>SUM(B85:B89)</f>
        <v>990</v>
      </c>
      <c r="C90" s="18">
        <f>SUM(C85:C89)</f>
        <v>174</v>
      </c>
      <c r="D90" s="23">
        <f>SUM(D85:D89)</f>
        <v>1164</v>
      </c>
      <c r="E90" s="7"/>
      <c r="F90" s="7"/>
      <c r="G90" s="7"/>
      <c r="H90" s="7"/>
      <c r="I90" s="7"/>
      <c r="J90" s="7"/>
      <c r="K90" s="7"/>
      <c r="L90" s="8"/>
    </row>
    <row r="91" spans="1:12" ht="12">
      <c r="A91" s="6"/>
      <c r="B91" s="7"/>
      <c r="C91" s="7"/>
      <c r="D91" s="7"/>
      <c r="E91" s="7"/>
      <c r="F91" s="7"/>
      <c r="G91" s="7"/>
      <c r="H91" s="7"/>
      <c r="I91" s="7"/>
      <c r="J91" s="7"/>
      <c r="K91" s="7"/>
      <c r="L91" s="8"/>
    </row>
    <row r="144" ht="12">
      <c r="A144" s="9" t="s">
        <v>58</v>
      </c>
    </row>
  </sheetData>
  <sheetProtection password="CA35" sheet="1" objects="1" scenarios="1" selectLockedCells="1" selectUnlockedCells="1"/>
  <mergeCells count="65">
    <mergeCell ref="A72:L72"/>
    <mergeCell ref="A73:A74"/>
    <mergeCell ref="B73:B74"/>
    <mergeCell ref="D73:D74"/>
    <mergeCell ref="F73:F74"/>
    <mergeCell ref="H73:H74"/>
    <mergeCell ref="L73:L74"/>
    <mergeCell ref="L51:L52"/>
    <mergeCell ref="A61:L61"/>
    <mergeCell ref="A62:A63"/>
    <mergeCell ref="B62:B63"/>
    <mergeCell ref="D62:D63"/>
    <mergeCell ref="F62:F63"/>
    <mergeCell ref="H62:H63"/>
    <mergeCell ref="L62:L63"/>
    <mergeCell ref="L35:L36"/>
    <mergeCell ref="A46:H46"/>
    <mergeCell ref="A47:H47"/>
    <mergeCell ref="A48:H48"/>
    <mergeCell ref="A50:L50"/>
    <mergeCell ref="A51:A52"/>
    <mergeCell ref="B51:B52"/>
    <mergeCell ref="D51:D52"/>
    <mergeCell ref="F51:F52"/>
    <mergeCell ref="H51:H52"/>
    <mergeCell ref="A35:A36"/>
    <mergeCell ref="B35:C35"/>
    <mergeCell ref="D35:E35"/>
    <mergeCell ref="F35:G35"/>
    <mergeCell ref="H35:I35"/>
    <mergeCell ref="J35:K35"/>
    <mergeCell ref="L24:L25"/>
    <mergeCell ref="A29:A30"/>
    <mergeCell ref="B29:C29"/>
    <mergeCell ref="D29:E29"/>
    <mergeCell ref="F29:G29"/>
    <mergeCell ref="H29:I29"/>
    <mergeCell ref="J29:K29"/>
    <mergeCell ref="L29:L30"/>
    <mergeCell ref="A24:A25"/>
    <mergeCell ref="B24:C24"/>
    <mergeCell ref="D24:E24"/>
    <mergeCell ref="F24:G24"/>
    <mergeCell ref="H24:I24"/>
    <mergeCell ref="J24:K24"/>
    <mergeCell ref="L10:L11"/>
    <mergeCell ref="A18:A19"/>
    <mergeCell ref="B18:C18"/>
    <mergeCell ref="D18:E18"/>
    <mergeCell ref="F18:G18"/>
    <mergeCell ref="H18:I18"/>
    <mergeCell ref="J18:K18"/>
    <mergeCell ref="L18:L19"/>
    <mergeCell ref="A10:A11"/>
    <mergeCell ref="B10:C10"/>
    <mergeCell ref="D10:E10"/>
    <mergeCell ref="F10:G10"/>
    <mergeCell ref="H10:I10"/>
    <mergeCell ref="J10:K10"/>
    <mergeCell ref="A1:L1"/>
    <mergeCell ref="A2:L2"/>
    <mergeCell ref="A3:L3"/>
    <mergeCell ref="C5:F5"/>
    <mergeCell ref="A7:L7"/>
    <mergeCell ref="A9:L9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90" r:id="rId2"/>
  <rowBreaks count="2" manualBreakCount="2">
    <brk id="47" max="255" man="1"/>
    <brk id="90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K142"/>
  <sheetViews>
    <sheetView zoomScalePageLayoutView="0" workbookViewId="0" topLeftCell="A1">
      <selection activeCell="D304" sqref="D304"/>
    </sheetView>
  </sheetViews>
  <sheetFormatPr defaultColWidth="9.140625" defaultRowHeight="12.75"/>
  <cols>
    <col min="1" max="1" width="44.8515625" style="1" customWidth="1"/>
    <col min="2" max="2" width="10.28125" style="1" customWidth="1"/>
    <col min="3" max="3" width="11.8515625" style="1" customWidth="1"/>
    <col min="4" max="4" width="11.421875" style="1" customWidth="1"/>
    <col min="5" max="11" width="10.28125" style="1" customWidth="1"/>
    <col min="12" max="12" width="7.8515625" style="1" customWidth="1"/>
    <col min="13" max="16384" width="9.140625" style="1" customWidth="1"/>
  </cols>
  <sheetData>
    <row r="1" spans="1:193" ht="12.7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</row>
    <row r="2" spans="1:193" ht="12.75">
      <c r="A2" s="97" t="s">
        <v>59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</row>
    <row r="3" spans="1:193" ht="12.75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</row>
    <row r="4" spans="1:12" ht="1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2:12" ht="12.75" customHeight="1">
      <c r="B5" s="11"/>
      <c r="C5" s="105" t="s">
        <v>73</v>
      </c>
      <c r="D5" s="105"/>
      <c r="E5" s="105"/>
      <c r="F5" s="105"/>
      <c r="G5" s="6"/>
      <c r="H5" s="6"/>
      <c r="I5" s="6"/>
      <c r="J5" s="6"/>
      <c r="K5" s="6"/>
      <c r="L5" s="12"/>
    </row>
    <row r="6" spans="1:12" ht="12">
      <c r="A6" s="10"/>
      <c r="B6" s="11"/>
      <c r="C6" s="6"/>
      <c r="D6" s="6"/>
      <c r="E6" s="6"/>
      <c r="F6" s="6"/>
      <c r="G6" s="6"/>
      <c r="H6" s="6"/>
      <c r="I6" s="6"/>
      <c r="J6" s="6"/>
      <c r="K6" s="6"/>
      <c r="L6" s="12"/>
    </row>
    <row r="7" spans="1:12" ht="15.75">
      <c r="A7" s="98" t="s">
        <v>62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ht="12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2" ht="12">
      <c r="A9" s="99" t="s">
        <v>47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</row>
    <row r="10" spans="1:12" ht="12">
      <c r="A10" s="101" t="s">
        <v>35</v>
      </c>
      <c r="B10" s="99" t="s">
        <v>2</v>
      </c>
      <c r="C10" s="99"/>
      <c r="D10" s="99" t="s">
        <v>3</v>
      </c>
      <c r="E10" s="99"/>
      <c r="F10" s="99" t="s">
        <v>4</v>
      </c>
      <c r="G10" s="99"/>
      <c r="H10" s="99" t="s">
        <v>5</v>
      </c>
      <c r="I10" s="99"/>
      <c r="J10" s="100" t="s">
        <v>6</v>
      </c>
      <c r="K10" s="100"/>
      <c r="L10" s="101" t="s">
        <v>33</v>
      </c>
    </row>
    <row r="11" spans="1:12" ht="12" customHeight="1">
      <c r="A11" s="102"/>
      <c r="B11" s="90" t="s">
        <v>7</v>
      </c>
      <c r="C11" s="90" t="s">
        <v>8</v>
      </c>
      <c r="D11" s="90" t="s">
        <v>7</v>
      </c>
      <c r="E11" s="90" t="s">
        <v>8</v>
      </c>
      <c r="F11" s="90" t="s">
        <v>7</v>
      </c>
      <c r="G11" s="90" t="s">
        <v>8</v>
      </c>
      <c r="H11" s="90" t="s">
        <v>7</v>
      </c>
      <c r="I11" s="90" t="s">
        <v>8</v>
      </c>
      <c r="J11" s="90" t="s">
        <v>7</v>
      </c>
      <c r="K11" s="90" t="s">
        <v>8</v>
      </c>
      <c r="L11" s="102"/>
    </row>
    <row r="12" spans="1:12" ht="12" customHeight="1">
      <c r="A12" s="13" t="s">
        <v>9</v>
      </c>
      <c r="B12" s="14">
        <v>3</v>
      </c>
      <c r="C12" s="14">
        <v>0</v>
      </c>
      <c r="D12" s="14">
        <v>5</v>
      </c>
      <c r="E12" s="14">
        <v>10</v>
      </c>
      <c r="F12" s="14">
        <v>54</v>
      </c>
      <c r="G12" s="14">
        <v>10</v>
      </c>
      <c r="H12" s="14">
        <v>67</v>
      </c>
      <c r="I12" s="14">
        <v>5</v>
      </c>
      <c r="J12" s="14">
        <v>6</v>
      </c>
      <c r="K12" s="15">
        <v>0</v>
      </c>
      <c r="L12" s="15">
        <f>SUM(B12:K12)</f>
        <v>160</v>
      </c>
    </row>
    <row r="13" spans="1:12" ht="12" customHeight="1">
      <c r="A13" s="13" t="s">
        <v>10</v>
      </c>
      <c r="B13" s="14">
        <v>0</v>
      </c>
      <c r="C13" s="14">
        <v>2</v>
      </c>
      <c r="D13" s="14">
        <v>38</v>
      </c>
      <c r="E13" s="14">
        <v>10</v>
      </c>
      <c r="F13" s="14">
        <v>41</v>
      </c>
      <c r="G13" s="14">
        <v>9</v>
      </c>
      <c r="H13" s="14">
        <v>32</v>
      </c>
      <c r="I13" s="14">
        <v>6</v>
      </c>
      <c r="J13" s="14">
        <v>4</v>
      </c>
      <c r="K13" s="15">
        <v>0</v>
      </c>
      <c r="L13" s="15">
        <f>SUM(B13:K13)</f>
        <v>142</v>
      </c>
    </row>
    <row r="14" spans="1:12" ht="12" customHeight="1">
      <c r="A14" s="13" t="s">
        <v>11</v>
      </c>
      <c r="B14" s="14">
        <v>0</v>
      </c>
      <c r="C14" s="14">
        <v>2</v>
      </c>
      <c r="D14" s="14">
        <v>1</v>
      </c>
      <c r="E14" s="14">
        <v>1</v>
      </c>
      <c r="F14" s="14">
        <v>22</v>
      </c>
      <c r="G14" s="14">
        <v>8</v>
      </c>
      <c r="H14" s="14">
        <v>51</v>
      </c>
      <c r="I14" s="14">
        <v>1</v>
      </c>
      <c r="J14" s="14">
        <v>5</v>
      </c>
      <c r="K14" s="15">
        <v>0</v>
      </c>
      <c r="L14" s="15">
        <f>SUM(B14:K14)</f>
        <v>91</v>
      </c>
    </row>
    <row r="15" spans="1:12" ht="12" customHeight="1">
      <c r="A15" s="13" t="s">
        <v>12</v>
      </c>
      <c r="B15" s="14">
        <v>2</v>
      </c>
      <c r="C15" s="14">
        <v>3</v>
      </c>
      <c r="D15" s="14">
        <v>2</v>
      </c>
      <c r="E15" s="14">
        <v>5</v>
      </c>
      <c r="F15" s="14">
        <v>15</v>
      </c>
      <c r="G15" s="14">
        <v>6</v>
      </c>
      <c r="H15" s="14">
        <v>13</v>
      </c>
      <c r="I15" s="14">
        <v>0</v>
      </c>
      <c r="J15" s="14">
        <v>4</v>
      </c>
      <c r="K15" s="15">
        <v>0</v>
      </c>
      <c r="L15" s="15">
        <f>SUM(B15:K15)</f>
        <v>50</v>
      </c>
    </row>
    <row r="16" spans="1:12" s="2" customFormat="1" ht="12" customHeight="1">
      <c r="A16" s="13" t="s">
        <v>13</v>
      </c>
      <c r="B16" s="14">
        <v>0</v>
      </c>
      <c r="C16" s="14">
        <v>4</v>
      </c>
      <c r="D16" s="14">
        <v>1</v>
      </c>
      <c r="E16" s="16">
        <v>0</v>
      </c>
      <c r="F16" s="14">
        <v>25</v>
      </c>
      <c r="G16" s="14">
        <v>21</v>
      </c>
      <c r="H16" s="14">
        <v>37</v>
      </c>
      <c r="I16" s="14">
        <v>2</v>
      </c>
      <c r="J16" s="14">
        <v>5</v>
      </c>
      <c r="K16" s="15">
        <v>0</v>
      </c>
      <c r="L16" s="15">
        <f>SUM(B16:K16)</f>
        <v>95</v>
      </c>
    </row>
    <row r="17" spans="1:12" s="2" customFormat="1" ht="12">
      <c r="A17" s="17" t="s">
        <v>41</v>
      </c>
      <c r="B17" s="18">
        <f aca="true" t="shared" si="0" ref="B17:L17">SUM(B12:B16)</f>
        <v>5</v>
      </c>
      <c r="C17" s="18">
        <f t="shared" si="0"/>
        <v>11</v>
      </c>
      <c r="D17" s="18">
        <f t="shared" si="0"/>
        <v>47</v>
      </c>
      <c r="E17" s="18">
        <f t="shared" si="0"/>
        <v>26</v>
      </c>
      <c r="F17" s="18">
        <f t="shared" si="0"/>
        <v>157</v>
      </c>
      <c r="G17" s="18">
        <f t="shared" si="0"/>
        <v>54</v>
      </c>
      <c r="H17" s="18">
        <f t="shared" si="0"/>
        <v>200</v>
      </c>
      <c r="I17" s="18">
        <f t="shared" si="0"/>
        <v>14</v>
      </c>
      <c r="J17" s="18">
        <f t="shared" si="0"/>
        <v>24</v>
      </c>
      <c r="K17" s="18">
        <f t="shared" si="0"/>
        <v>0</v>
      </c>
      <c r="L17" s="18">
        <f t="shared" si="0"/>
        <v>538</v>
      </c>
    </row>
    <row r="18" spans="1:12" ht="12">
      <c r="A18" s="101" t="s">
        <v>36</v>
      </c>
      <c r="B18" s="99" t="s">
        <v>2</v>
      </c>
      <c r="C18" s="99"/>
      <c r="D18" s="99" t="s">
        <v>3</v>
      </c>
      <c r="E18" s="99"/>
      <c r="F18" s="99" t="s">
        <v>4</v>
      </c>
      <c r="G18" s="99"/>
      <c r="H18" s="99" t="s">
        <v>5</v>
      </c>
      <c r="I18" s="99"/>
      <c r="J18" s="100" t="s">
        <v>6</v>
      </c>
      <c r="K18" s="100"/>
      <c r="L18" s="101" t="s">
        <v>33</v>
      </c>
    </row>
    <row r="19" spans="1:12" ht="12">
      <c r="A19" s="102"/>
      <c r="B19" s="90" t="s">
        <v>7</v>
      </c>
      <c r="C19" s="90" t="s">
        <v>8</v>
      </c>
      <c r="D19" s="90" t="s">
        <v>7</v>
      </c>
      <c r="E19" s="90" t="s">
        <v>8</v>
      </c>
      <c r="F19" s="90" t="s">
        <v>7</v>
      </c>
      <c r="G19" s="90" t="s">
        <v>8</v>
      </c>
      <c r="H19" s="90" t="s">
        <v>7</v>
      </c>
      <c r="I19" s="90" t="s">
        <v>8</v>
      </c>
      <c r="J19" s="90" t="s">
        <v>7</v>
      </c>
      <c r="K19" s="90" t="s">
        <v>8</v>
      </c>
      <c r="L19" s="102"/>
    </row>
    <row r="20" spans="1:12" ht="12">
      <c r="A20" s="19" t="s">
        <v>12</v>
      </c>
      <c r="B20" s="14">
        <v>0</v>
      </c>
      <c r="C20" s="14">
        <v>2</v>
      </c>
      <c r="D20" s="14">
        <v>10</v>
      </c>
      <c r="E20" s="14">
        <v>11</v>
      </c>
      <c r="F20" s="14">
        <v>27</v>
      </c>
      <c r="G20" s="14">
        <v>6</v>
      </c>
      <c r="H20" s="14">
        <v>6</v>
      </c>
      <c r="I20" s="14">
        <v>2</v>
      </c>
      <c r="J20" s="14">
        <v>0</v>
      </c>
      <c r="K20" s="15">
        <v>0</v>
      </c>
      <c r="L20" s="15">
        <f>SUM(B20:K20)</f>
        <v>64</v>
      </c>
    </row>
    <row r="21" spans="1:12" ht="12">
      <c r="A21" s="19" t="s">
        <v>14</v>
      </c>
      <c r="B21" s="14">
        <v>1</v>
      </c>
      <c r="C21" s="14">
        <v>2</v>
      </c>
      <c r="D21" s="14">
        <v>2</v>
      </c>
      <c r="E21" s="14">
        <v>7</v>
      </c>
      <c r="F21" s="14">
        <v>29</v>
      </c>
      <c r="G21" s="14">
        <v>3</v>
      </c>
      <c r="H21" s="14">
        <v>22</v>
      </c>
      <c r="I21" s="14">
        <v>1</v>
      </c>
      <c r="J21" s="14">
        <v>4</v>
      </c>
      <c r="K21" s="15">
        <v>0</v>
      </c>
      <c r="L21" s="15">
        <f>SUM(B21:K21)</f>
        <v>71</v>
      </c>
    </row>
    <row r="22" spans="1:12" s="2" customFormat="1" ht="12">
      <c r="A22" s="19" t="s">
        <v>15</v>
      </c>
      <c r="B22" s="14">
        <v>0</v>
      </c>
      <c r="C22" s="14">
        <v>5</v>
      </c>
      <c r="D22" s="14">
        <v>3</v>
      </c>
      <c r="E22" s="14">
        <v>1</v>
      </c>
      <c r="F22" s="14">
        <v>28</v>
      </c>
      <c r="G22" s="14">
        <v>9</v>
      </c>
      <c r="H22" s="14">
        <v>18</v>
      </c>
      <c r="I22" s="14">
        <v>4</v>
      </c>
      <c r="J22" s="14">
        <v>2</v>
      </c>
      <c r="K22" s="15">
        <v>0</v>
      </c>
      <c r="L22" s="15">
        <f>SUM(B22:K22)</f>
        <v>70</v>
      </c>
    </row>
    <row r="23" spans="1:12" s="2" customFormat="1" ht="12">
      <c r="A23" s="17" t="s">
        <v>42</v>
      </c>
      <c r="B23" s="18">
        <f aca="true" t="shared" si="1" ref="B23:L23">SUM(B20:B22)</f>
        <v>1</v>
      </c>
      <c r="C23" s="18">
        <f t="shared" si="1"/>
        <v>9</v>
      </c>
      <c r="D23" s="18">
        <f t="shared" si="1"/>
        <v>15</v>
      </c>
      <c r="E23" s="18">
        <f t="shared" si="1"/>
        <v>19</v>
      </c>
      <c r="F23" s="18">
        <f t="shared" si="1"/>
        <v>84</v>
      </c>
      <c r="G23" s="18">
        <f t="shared" si="1"/>
        <v>18</v>
      </c>
      <c r="H23" s="18">
        <f t="shared" si="1"/>
        <v>46</v>
      </c>
      <c r="I23" s="18">
        <f t="shared" si="1"/>
        <v>7</v>
      </c>
      <c r="J23" s="18">
        <f t="shared" si="1"/>
        <v>6</v>
      </c>
      <c r="K23" s="18">
        <v>0</v>
      </c>
      <c r="L23" s="18">
        <f t="shared" si="1"/>
        <v>205</v>
      </c>
    </row>
    <row r="24" spans="1:12" ht="12">
      <c r="A24" s="101" t="s">
        <v>37</v>
      </c>
      <c r="B24" s="99" t="s">
        <v>2</v>
      </c>
      <c r="C24" s="99"/>
      <c r="D24" s="99" t="s">
        <v>3</v>
      </c>
      <c r="E24" s="99"/>
      <c r="F24" s="99" t="s">
        <v>4</v>
      </c>
      <c r="G24" s="99"/>
      <c r="H24" s="99" t="s">
        <v>5</v>
      </c>
      <c r="I24" s="99"/>
      <c r="J24" s="100" t="s">
        <v>6</v>
      </c>
      <c r="K24" s="100"/>
      <c r="L24" s="101" t="s">
        <v>33</v>
      </c>
    </row>
    <row r="25" spans="1:12" ht="12">
      <c r="A25" s="102"/>
      <c r="B25" s="90" t="s">
        <v>7</v>
      </c>
      <c r="C25" s="90" t="s">
        <v>8</v>
      </c>
      <c r="D25" s="90" t="s">
        <v>7</v>
      </c>
      <c r="E25" s="90" t="s">
        <v>8</v>
      </c>
      <c r="F25" s="90" t="s">
        <v>7</v>
      </c>
      <c r="G25" s="90" t="s">
        <v>8</v>
      </c>
      <c r="H25" s="90" t="s">
        <v>7</v>
      </c>
      <c r="I25" s="90" t="s">
        <v>8</v>
      </c>
      <c r="J25" s="90" t="s">
        <v>7</v>
      </c>
      <c r="K25" s="90" t="s">
        <v>8</v>
      </c>
      <c r="L25" s="102"/>
    </row>
    <row r="26" spans="1:12" ht="12">
      <c r="A26" s="19" t="s">
        <v>16</v>
      </c>
      <c r="B26" s="14">
        <v>0</v>
      </c>
      <c r="C26" s="14">
        <v>1</v>
      </c>
      <c r="D26" s="14">
        <v>0</v>
      </c>
      <c r="E26" s="14">
        <v>3</v>
      </c>
      <c r="F26" s="14">
        <v>22</v>
      </c>
      <c r="G26" s="14">
        <v>6</v>
      </c>
      <c r="H26" s="14">
        <v>20</v>
      </c>
      <c r="I26" s="14">
        <v>0</v>
      </c>
      <c r="J26" s="14">
        <v>3</v>
      </c>
      <c r="K26" s="15">
        <v>0</v>
      </c>
      <c r="L26" s="15">
        <f>SUM(B26:K26)</f>
        <v>55</v>
      </c>
    </row>
    <row r="27" spans="1:12" s="2" customFormat="1" ht="12">
      <c r="A27" s="19" t="s">
        <v>12</v>
      </c>
      <c r="B27" s="14">
        <v>0</v>
      </c>
      <c r="C27" s="14">
        <v>5</v>
      </c>
      <c r="D27" s="14">
        <v>2</v>
      </c>
      <c r="E27" s="14">
        <v>11</v>
      </c>
      <c r="F27" s="14">
        <v>26</v>
      </c>
      <c r="G27" s="14">
        <v>2</v>
      </c>
      <c r="H27" s="14">
        <v>13</v>
      </c>
      <c r="I27" s="14">
        <v>1</v>
      </c>
      <c r="J27" s="14">
        <v>0</v>
      </c>
      <c r="K27" s="15">
        <v>0</v>
      </c>
      <c r="L27" s="15">
        <f>SUM(B27:K27)</f>
        <v>60</v>
      </c>
    </row>
    <row r="28" spans="1:13" s="2" customFormat="1" ht="12">
      <c r="A28" s="17" t="s">
        <v>43</v>
      </c>
      <c r="B28" s="18">
        <f aca="true" t="shared" si="2" ref="B28:K28">SUM(B26:B27)</f>
        <v>0</v>
      </c>
      <c r="C28" s="18">
        <f t="shared" si="2"/>
        <v>6</v>
      </c>
      <c r="D28" s="18">
        <f t="shared" si="2"/>
        <v>2</v>
      </c>
      <c r="E28" s="18">
        <f t="shared" si="2"/>
        <v>14</v>
      </c>
      <c r="F28" s="18">
        <f t="shared" si="2"/>
        <v>48</v>
      </c>
      <c r="G28" s="18">
        <f t="shared" si="2"/>
        <v>8</v>
      </c>
      <c r="H28" s="18">
        <f t="shared" si="2"/>
        <v>33</v>
      </c>
      <c r="I28" s="18">
        <f t="shared" si="2"/>
        <v>1</v>
      </c>
      <c r="J28" s="18">
        <f t="shared" si="2"/>
        <v>3</v>
      </c>
      <c r="K28" s="18">
        <f t="shared" si="2"/>
        <v>0</v>
      </c>
      <c r="L28" s="46">
        <f>SUM(L26:L27)</f>
        <v>115</v>
      </c>
      <c r="M28" s="2" t="s">
        <v>65</v>
      </c>
    </row>
    <row r="29" spans="1:12" ht="12">
      <c r="A29" s="101" t="s">
        <v>38</v>
      </c>
      <c r="B29" s="99" t="s">
        <v>2</v>
      </c>
      <c r="C29" s="99"/>
      <c r="D29" s="99" t="s">
        <v>3</v>
      </c>
      <c r="E29" s="99"/>
      <c r="F29" s="99" t="s">
        <v>4</v>
      </c>
      <c r="G29" s="99"/>
      <c r="H29" s="99" t="s">
        <v>5</v>
      </c>
      <c r="I29" s="99"/>
      <c r="J29" s="100" t="s">
        <v>6</v>
      </c>
      <c r="K29" s="100"/>
      <c r="L29" s="101" t="s">
        <v>33</v>
      </c>
    </row>
    <row r="30" spans="1:12" ht="12">
      <c r="A30" s="102"/>
      <c r="B30" s="90" t="s">
        <v>7</v>
      </c>
      <c r="C30" s="90" t="s">
        <v>8</v>
      </c>
      <c r="D30" s="90" t="s">
        <v>7</v>
      </c>
      <c r="E30" s="90" t="s">
        <v>8</v>
      </c>
      <c r="F30" s="90" t="s">
        <v>7</v>
      </c>
      <c r="G30" s="90" t="s">
        <v>8</v>
      </c>
      <c r="H30" s="90" t="s">
        <v>7</v>
      </c>
      <c r="I30" s="90" t="s">
        <v>8</v>
      </c>
      <c r="J30" s="90" t="s">
        <v>7</v>
      </c>
      <c r="K30" s="90" t="s">
        <v>8</v>
      </c>
      <c r="L30" s="102"/>
    </row>
    <row r="31" spans="1:12" s="3" customFormat="1" ht="12">
      <c r="A31" s="19" t="s">
        <v>17</v>
      </c>
      <c r="B31" s="14">
        <v>0</v>
      </c>
      <c r="C31" s="14">
        <v>2</v>
      </c>
      <c r="D31" s="14">
        <v>0</v>
      </c>
      <c r="E31" s="14">
        <v>0</v>
      </c>
      <c r="F31" s="14">
        <v>1</v>
      </c>
      <c r="G31" s="14">
        <v>3</v>
      </c>
      <c r="H31" s="14">
        <v>33</v>
      </c>
      <c r="I31" s="14">
        <v>1</v>
      </c>
      <c r="J31" s="14">
        <v>9</v>
      </c>
      <c r="K31" s="15">
        <v>0</v>
      </c>
      <c r="L31" s="15">
        <f>SUM(B31:K31)</f>
        <v>49</v>
      </c>
    </row>
    <row r="32" spans="1:12" ht="12">
      <c r="A32" s="13" t="s">
        <v>18</v>
      </c>
      <c r="B32" s="14">
        <v>0</v>
      </c>
      <c r="C32" s="14">
        <v>1</v>
      </c>
      <c r="D32" s="14">
        <v>2</v>
      </c>
      <c r="E32" s="14">
        <v>0</v>
      </c>
      <c r="F32" s="14">
        <v>23</v>
      </c>
      <c r="G32" s="14">
        <v>19</v>
      </c>
      <c r="H32" s="14">
        <v>45</v>
      </c>
      <c r="I32" s="14">
        <v>1</v>
      </c>
      <c r="J32" s="14">
        <v>8</v>
      </c>
      <c r="K32" s="15">
        <v>0</v>
      </c>
      <c r="L32" s="15">
        <f>SUM(B32:K32)</f>
        <v>99</v>
      </c>
    </row>
    <row r="33" spans="1:12" s="2" customFormat="1" ht="12">
      <c r="A33" s="19" t="s">
        <v>12</v>
      </c>
      <c r="B33" s="14">
        <v>2</v>
      </c>
      <c r="C33" s="14">
        <v>0</v>
      </c>
      <c r="D33" s="14">
        <v>1</v>
      </c>
      <c r="E33" s="14">
        <v>6</v>
      </c>
      <c r="F33" s="14">
        <v>17</v>
      </c>
      <c r="G33" s="14">
        <v>3</v>
      </c>
      <c r="H33" s="14">
        <v>15</v>
      </c>
      <c r="I33" s="14">
        <v>0</v>
      </c>
      <c r="J33" s="14">
        <v>0</v>
      </c>
      <c r="K33" s="15">
        <v>0</v>
      </c>
      <c r="L33" s="15">
        <f>SUM(B33:K33)</f>
        <v>44</v>
      </c>
    </row>
    <row r="34" spans="1:12" s="2" customFormat="1" ht="12">
      <c r="A34" s="17" t="s">
        <v>44</v>
      </c>
      <c r="B34" s="18">
        <f aca="true" t="shared" si="3" ref="B34:L34">SUM(B30:B33)</f>
        <v>2</v>
      </c>
      <c r="C34" s="18">
        <f t="shared" si="3"/>
        <v>3</v>
      </c>
      <c r="D34" s="18">
        <f t="shared" si="3"/>
        <v>3</v>
      </c>
      <c r="E34" s="18">
        <f t="shared" si="3"/>
        <v>6</v>
      </c>
      <c r="F34" s="18">
        <f t="shared" si="3"/>
        <v>41</v>
      </c>
      <c r="G34" s="18">
        <f t="shared" si="3"/>
        <v>25</v>
      </c>
      <c r="H34" s="18">
        <f t="shared" si="3"/>
        <v>93</v>
      </c>
      <c r="I34" s="18">
        <f t="shared" si="3"/>
        <v>2</v>
      </c>
      <c r="J34" s="18">
        <f t="shared" si="3"/>
        <v>17</v>
      </c>
      <c r="K34" s="18">
        <f t="shared" si="3"/>
        <v>0</v>
      </c>
      <c r="L34" s="18">
        <f t="shared" si="3"/>
        <v>192</v>
      </c>
    </row>
    <row r="35" spans="1:12" ht="12">
      <c r="A35" s="101" t="s">
        <v>39</v>
      </c>
      <c r="B35" s="99" t="s">
        <v>2</v>
      </c>
      <c r="C35" s="99"/>
      <c r="D35" s="99" t="s">
        <v>3</v>
      </c>
      <c r="E35" s="99"/>
      <c r="F35" s="99" t="s">
        <v>4</v>
      </c>
      <c r="G35" s="99"/>
      <c r="H35" s="99" t="s">
        <v>5</v>
      </c>
      <c r="I35" s="99"/>
      <c r="J35" s="100" t="s">
        <v>6</v>
      </c>
      <c r="K35" s="100"/>
      <c r="L35" s="101" t="s">
        <v>33</v>
      </c>
    </row>
    <row r="36" spans="1:12" ht="12">
      <c r="A36" s="102"/>
      <c r="B36" s="90" t="s">
        <v>7</v>
      </c>
      <c r="C36" s="90" t="s">
        <v>8</v>
      </c>
      <c r="D36" s="90" t="s">
        <v>7</v>
      </c>
      <c r="E36" s="90" t="s">
        <v>8</v>
      </c>
      <c r="F36" s="90" t="s">
        <v>7</v>
      </c>
      <c r="G36" s="90" t="s">
        <v>8</v>
      </c>
      <c r="H36" s="90" t="s">
        <v>7</v>
      </c>
      <c r="I36" s="90" t="s">
        <v>8</v>
      </c>
      <c r="J36" s="90" t="s">
        <v>7</v>
      </c>
      <c r="K36" s="90" t="s">
        <v>8</v>
      </c>
      <c r="L36" s="102"/>
    </row>
    <row r="37" spans="1:12" ht="12">
      <c r="A37" s="19" t="s">
        <v>19</v>
      </c>
      <c r="B37" s="14">
        <v>1</v>
      </c>
      <c r="C37" s="14">
        <v>0</v>
      </c>
      <c r="D37" s="14">
        <v>2</v>
      </c>
      <c r="E37" s="14">
        <v>0</v>
      </c>
      <c r="F37" s="14">
        <v>12</v>
      </c>
      <c r="G37" s="14">
        <v>7</v>
      </c>
      <c r="H37" s="14">
        <v>27</v>
      </c>
      <c r="I37" s="14">
        <v>2</v>
      </c>
      <c r="J37" s="14">
        <v>4</v>
      </c>
      <c r="K37" s="14">
        <v>0</v>
      </c>
      <c r="L37" s="14">
        <f>SUM(B37:K37)</f>
        <v>55</v>
      </c>
    </row>
    <row r="38" spans="1:12" ht="12">
      <c r="A38" s="19" t="s">
        <v>12</v>
      </c>
      <c r="B38" s="14">
        <v>0</v>
      </c>
      <c r="C38" s="14">
        <v>0</v>
      </c>
      <c r="D38" s="14">
        <v>0</v>
      </c>
      <c r="E38" s="14">
        <v>3</v>
      </c>
      <c r="F38" s="14">
        <v>25</v>
      </c>
      <c r="G38" s="14">
        <v>6</v>
      </c>
      <c r="H38" s="14">
        <v>18</v>
      </c>
      <c r="I38" s="14">
        <v>0</v>
      </c>
      <c r="J38" s="14">
        <v>2</v>
      </c>
      <c r="K38" s="15">
        <v>0</v>
      </c>
      <c r="L38" s="15">
        <f>SUM(B38:K38)</f>
        <v>54</v>
      </c>
    </row>
    <row r="39" spans="1:12" s="2" customFormat="1" ht="12">
      <c r="A39" s="19" t="s">
        <v>15</v>
      </c>
      <c r="B39" s="14">
        <v>0</v>
      </c>
      <c r="C39" s="14">
        <v>2</v>
      </c>
      <c r="D39" s="14">
        <v>1</v>
      </c>
      <c r="E39" s="14">
        <v>0</v>
      </c>
      <c r="F39" s="14">
        <v>4</v>
      </c>
      <c r="G39" s="14">
        <v>10</v>
      </c>
      <c r="H39" s="14">
        <v>47</v>
      </c>
      <c r="I39" s="14">
        <v>4</v>
      </c>
      <c r="J39" s="14">
        <v>4</v>
      </c>
      <c r="K39" s="15">
        <v>0</v>
      </c>
      <c r="L39" s="15">
        <f>SUM(B39:K39)</f>
        <v>72</v>
      </c>
    </row>
    <row r="40" spans="1:12" ht="12">
      <c r="A40" s="17" t="s">
        <v>46</v>
      </c>
      <c r="B40" s="18">
        <f aca="true" t="shared" si="4" ref="B40:L40">SUM(B36:B39)</f>
        <v>1</v>
      </c>
      <c r="C40" s="18">
        <f t="shared" si="4"/>
        <v>2</v>
      </c>
      <c r="D40" s="18">
        <f t="shared" si="4"/>
        <v>3</v>
      </c>
      <c r="E40" s="18">
        <f t="shared" si="4"/>
        <v>3</v>
      </c>
      <c r="F40" s="18">
        <f t="shared" si="4"/>
        <v>41</v>
      </c>
      <c r="G40" s="18">
        <f t="shared" si="4"/>
        <v>23</v>
      </c>
      <c r="H40" s="18">
        <f t="shared" si="4"/>
        <v>92</v>
      </c>
      <c r="I40" s="18">
        <f t="shared" si="4"/>
        <v>6</v>
      </c>
      <c r="J40" s="18">
        <f t="shared" si="4"/>
        <v>10</v>
      </c>
      <c r="K40" s="18">
        <f t="shared" si="4"/>
        <v>0</v>
      </c>
      <c r="L40" s="20">
        <f t="shared" si="4"/>
        <v>181</v>
      </c>
    </row>
    <row r="41" spans="1:12" ht="12">
      <c r="A41" s="21" t="s">
        <v>45</v>
      </c>
      <c r="B41" s="90">
        <f aca="true" t="shared" si="5" ref="B41:K41">B17+B23+B28+B34+B40</f>
        <v>9</v>
      </c>
      <c r="C41" s="90">
        <f t="shared" si="5"/>
        <v>31</v>
      </c>
      <c r="D41" s="90">
        <f t="shared" si="5"/>
        <v>70</v>
      </c>
      <c r="E41" s="90">
        <f t="shared" si="5"/>
        <v>68</v>
      </c>
      <c r="F41" s="90">
        <f t="shared" si="5"/>
        <v>371</v>
      </c>
      <c r="G41" s="90">
        <f t="shared" si="5"/>
        <v>128</v>
      </c>
      <c r="H41" s="90">
        <f t="shared" si="5"/>
        <v>464</v>
      </c>
      <c r="I41" s="90">
        <f t="shared" si="5"/>
        <v>30</v>
      </c>
      <c r="J41" s="90">
        <f t="shared" si="5"/>
        <v>60</v>
      </c>
      <c r="K41" s="22">
        <f t="shared" si="5"/>
        <v>0</v>
      </c>
      <c r="L41" s="23">
        <f>L17+L23+L28+L34+L40</f>
        <v>1231</v>
      </c>
    </row>
    <row r="42" spans="1:12" ht="12">
      <c r="A42" s="24" t="s">
        <v>60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1:193" ht="12.75">
      <c r="A43" s="26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1:193" ht="12.75">
      <c r="A44" s="26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1:193" ht="12.75">
      <c r="A45" s="26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22.5" customHeight="1">
      <c r="A46" s="26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27" customHeight="1">
      <c r="A47" s="26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 hidden="1">
      <c r="A48" s="26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2.75" hidden="1">
      <c r="A49" s="26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1:193" ht="12.75" hidden="1">
      <c r="A50" s="26"/>
      <c r="B50" s="25"/>
      <c r="C50" s="25"/>
      <c r="D50" s="25" t="s">
        <v>20</v>
      </c>
      <c r="E50" s="25"/>
      <c r="F50" s="25"/>
      <c r="G50" s="25"/>
      <c r="H50" s="25"/>
      <c r="I50" s="25"/>
      <c r="J50" s="25"/>
      <c r="K50" s="25"/>
      <c r="L50" s="25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 hidden="1">
      <c r="A51" s="26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33.75" customHeight="1">
      <c r="A52" s="104"/>
      <c r="B52" s="104"/>
      <c r="C52" s="104"/>
      <c r="D52" s="104"/>
      <c r="E52" s="104"/>
      <c r="F52" s="104"/>
      <c r="G52" s="104"/>
      <c r="H52" s="104"/>
      <c r="I52" s="27"/>
      <c r="J52" s="27"/>
      <c r="K52" s="27"/>
      <c r="L52" s="27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5.75">
      <c r="A53" s="104"/>
      <c r="B53" s="104"/>
      <c r="C53" s="104"/>
      <c r="D53" s="104"/>
      <c r="E53" s="104"/>
      <c r="F53" s="104"/>
      <c r="G53" s="104"/>
      <c r="H53" s="104"/>
      <c r="I53" s="27"/>
      <c r="J53" s="27"/>
      <c r="K53" s="27"/>
      <c r="L53" s="27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2" s="4" customFormat="1" ht="15">
      <c r="A54" s="10" t="str">
        <f>C5</f>
        <v>Posição em 31 de outubro de 2012</v>
      </c>
      <c r="B54" s="28"/>
      <c r="C54" s="29"/>
      <c r="D54" s="29"/>
      <c r="E54" s="29"/>
      <c r="F54" s="29"/>
      <c r="G54" s="29"/>
      <c r="H54" s="29"/>
      <c r="I54" s="29"/>
      <c r="J54" s="29"/>
      <c r="K54" s="29"/>
      <c r="L54" s="29"/>
    </row>
    <row r="55" spans="1:12" s="4" customFormat="1" ht="12.75">
      <c r="A55" s="103" t="s">
        <v>49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</row>
    <row r="56" spans="1:12" s="4" customFormat="1" ht="12.75">
      <c r="A56" s="95" t="s">
        <v>48</v>
      </c>
      <c r="B56" s="95" t="s">
        <v>21</v>
      </c>
      <c r="C56" s="30" t="s">
        <v>22</v>
      </c>
      <c r="D56" s="95" t="s">
        <v>23</v>
      </c>
      <c r="E56" s="30" t="s">
        <v>22</v>
      </c>
      <c r="F56" s="95" t="s">
        <v>24</v>
      </c>
      <c r="G56" s="30" t="s">
        <v>22</v>
      </c>
      <c r="H56" s="95" t="s">
        <v>25</v>
      </c>
      <c r="I56" s="30" t="s">
        <v>22</v>
      </c>
      <c r="J56" s="30" t="s">
        <v>26</v>
      </c>
      <c r="K56" s="30" t="s">
        <v>22</v>
      </c>
      <c r="L56" s="95" t="s">
        <v>33</v>
      </c>
    </row>
    <row r="57" spans="1:12" s="4" customFormat="1" ht="12.75">
      <c r="A57" s="96"/>
      <c r="B57" s="96"/>
      <c r="C57" s="31" t="s">
        <v>48</v>
      </c>
      <c r="D57" s="96"/>
      <c r="E57" s="31" t="s">
        <v>48</v>
      </c>
      <c r="F57" s="96"/>
      <c r="G57" s="31" t="s">
        <v>48</v>
      </c>
      <c r="H57" s="96"/>
      <c r="I57" s="31" t="s">
        <v>48</v>
      </c>
      <c r="J57" s="31" t="s">
        <v>50</v>
      </c>
      <c r="K57" s="31" t="s">
        <v>48</v>
      </c>
      <c r="L57" s="96"/>
    </row>
    <row r="58" spans="1:12" s="4" customFormat="1" ht="12.75">
      <c r="A58" s="19" t="s">
        <v>28</v>
      </c>
      <c r="B58" s="14">
        <f>B17</f>
        <v>5</v>
      </c>
      <c r="C58" s="32">
        <f>B58/$L$58</f>
        <v>0.011547344110854504</v>
      </c>
      <c r="D58" s="14">
        <f>D17</f>
        <v>47</v>
      </c>
      <c r="E58" s="32">
        <f>D58/$L$58</f>
        <v>0.10854503464203233</v>
      </c>
      <c r="F58" s="14">
        <f>F17</f>
        <v>157</v>
      </c>
      <c r="G58" s="32">
        <f>F58/$L$58</f>
        <v>0.3625866050808314</v>
      </c>
      <c r="H58" s="14">
        <f>H17</f>
        <v>200</v>
      </c>
      <c r="I58" s="32">
        <f>H58/$L$58</f>
        <v>0.4618937644341801</v>
      </c>
      <c r="J58" s="14">
        <f>J17</f>
        <v>24</v>
      </c>
      <c r="K58" s="32">
        <f>J58/L58</f>
        <v>0.05542725173210162</v>
      </c>
      <c r="L58" s="15">
        <f>B58+D58+F58+H58+J58</f>
        <v>433</v>
      </c>
    </row>
    <row r="59" spans="1:193" ht="12" customHeight="1">
      <c r="A59" s="19" t="s">
        <v>29</v>
      </c>
      <c r="B59" s="14">
        <f>B23</f>
        <v>1</v>
      </c>
      <c r="C59" s="32">
        <f>B59/$L$59</f>
        <v>0.006578947368421052</v>
      </c>
      <c r="D59" s="14">
        <f>D23</f>
        <v>15</v>
      </c>
      <c r="E59" s="32">
        <f>D59/$L$59</f>
        <v>0.09868421052631579</v>
      </c>
      <c r="F59" s="14">
        <f>F23</f>
        <v>84</v>
      </c>
      <c r="G59" s="32">
        <f>F59/$L$59</f>
        <v>0.5526315789473685</v>
      </c>
      <c r="H59" s="14">
        <f>H23</f>
        <v>46</v>
      </c>
      <c r="I59" s="32">
        <f>H59/L59</f>
        <v>0.3026315789473684</v>
      </c>
      <c r="J59" s="14">
        <f>J23</f>
        <v>6</v>
      </c>
      <c r="K59" s="32">
        <f>J59/L59</f>
        <v>0.039473684210526314</v>
      </c>
      <c r="L59" s="33">
        <f>B59+D59+F59+H59+J59</f>
        <v>152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12.75">
      <c r="A60" s="19" t="s">
        <v>30</v>
      </c>
      <c r="B60" s="14">
        <f>B28</f>
        <v>0</v>
      </c>
      <c r="C60" s="32">
        <f>B60/$L$60</f>
        <v>0</v>
      </c>
      <c r="D60" s="14">
        <f>D28</f>
        <v>2</v>
      </c>
      <c r="E60" s="32">
        <f>D60/$L$60</f>
        <v>0.023255813953488372</v>
      </c>
      <c r="F60" s="14">
        <f>F28</f>
        <v>48</v>
      </c>
      <c r="G60" s="32">
        <f>F60/$L$60</f>
        <v>0.5581395348837209</v>
      </c>
      <c r="H60" s="14">
        <f>H28</f>
        <v>33</v>
      </c>
      <c r="I60" s="32">
        <f>H60/L60</f>
        <v>0.38372093023255816</v>
      </c>
      <c r="J60" s="14">
        <f>J28</f>
        <v>3</v>
      </c>
      <c r="K60" s="32">
        <f>J60/L60</f>
        <v>0.03488372093023256</v>
      </c>
      <c r="L60" s="33">
        <f>B60+D60+F60+H60+J60</f>
        <v>86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9" t="s">
        <v>31</v>
      </c>
      <c r="B61" s="14">
        <f>B34</f>
        <v>2</v>
      </c>
      <c r="C61" s="32">
        <f>B61/$L$61</f>
        <v>0.01282051282051282</v>
      </c>
      <c r="D61" s="14">
        <f>D34</f>
        <v>3</v>
      </c>
      <c r="E61" s="32">
        <f>D61/$L$61</f>
        <v>0.019230769230769232</v>
      </c>
      <c r="F61" s="14">
        <f>F34</f>
        <v>41</v>
      </c>
      <c r="G61" s="32">
        <f>F61/$L$61</f>
        <v>0.26282051282051283</v>
      </c>
      <c r="H61" s="14">
        <f>H34</f>
        <v>93</v>
      </c>
      <c r="I61" s="32">
        <f>H61/L61</f>
        <v>0.5961538461538461</v>
      </c>
      <c r="J61" s="14">
        <f>J34</f>
        <v>17</v>
      </c>
      <c r="K61" s="32">
        <f>J61/L61</f>
        <v>0.10897435897435898</v>
      </c>
      <c r="L61" s="33">
        <f>B61+D61+F61+H61+J61</f>
        <v>156</v>
      </c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>
      <c r="A62" s="19" t="s">
        <v>32</v>
      </c>
      <c r="B62" s="14">
        <f>B40</f>
        <v>1</v>
      </c>
      <c r="C62" s="32">
        <f>B62/$L$62</f>
        <v>0.006802721088435374</v>
      </c>
      <c r="D62" s="14">
        <f>D40</f>
        <v>3</v>
      </c>
      <c r="E62" s="32">
        <f>D62/$L$62</f>
        <v>0.02040816326530612</v>
      </c>
      <c r="F62" s="14">
        <f>F40</f>
        <v>41</v>
      </c>
      <c r="G62" s="32">
        <f>F62/$L$62</f>
        <v>0.2789115646258503</v>
      </c>
      <c r="H62" s="14">
        <f>H40</f>
        <v>92</v>
      </c>
      <c r="I62" s="32">
        <f>H62/L62</f>
        <v>0.6258503401360545</v>
      </c>
      <c r="J62" s="14">
        <f>J40</f>
        <v>10</v>
      </c>
      <c r="K62" s="32">
        <f>J62/L62</f>
        <v>0.06802721088435375</v>
      </c>
      <c r="L62" s="14">
        <f>B62+D62+F62+H62+J62</f>
        <v>147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34" t="s">
        <v>33</v>
      </c>
      <c r="B63" s="89">
        <f>SUM(B58:B62)</f>
        <v>9</v>
      </c>
      <c r="C63" s="35">
        <f>B63/$L$63</f>
        <v>0.009240246406570842</v>
      </c>
      <c r="D63" s="89">
        <f>SUM(D58:D62)</f>
        <v>70</v>
      </c>
      <c r="E63" s="35">
        <f>D63/$L$63</f>
        <v>0.07186858316221766</v>
      </c>
      <c r="F63" s="89">
        <f>SUM(F58:F62)</f>
        <v>371</v>
      </c>
      <c r="G63" s="35">
        <f>F63/$L$63</f>
        <v>0.3809034907597536</v>
      </c>
      <c r="H63" s="89">
        <f>SUM(H58:H62)</f>
        <v>464</v>
      </c>
      <c r="I63" s="35">
        <f>H63/$L$63</f>
        <v>0.47638603696098564</v>
      </c>
      <c r="J63" s="89">
        <f>SUM(J58:J62)</f>
        <v>60</v>
      </c>
      <c r="K63" s="35">
        <f>J63/$L$63</f>
        <v>0.061601642710472276</v>
      </c>
      <c r="L63" s="36">
        <f>SUM(L58:L62)</f>
        <v>974</v>
      </c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6"/>
      <c r="B64" s="7">
        <f>B63/L63</f>
        <v>0.009240246406570842</v>
      </c>
      <c r="C64" s="7"/>
      <c r="D64" s="7">
        <f>D63/L63</f>
        <v>0.07186858316221766</v>
      </c>
      <c r="E64" s="7"/>
      <c r="F64" s="7">
        <f>F63/L63</f>
        <v>0.3809034907597536</v>
      </c>
      <c r="G64" s="7"/>
      <c r="H64" s="7">
        <f>H63/L63</f>
        <v>0.47638603696098564</v>
      </c>
      <c r="I64" s="7"/>
      <c r="J64" s="7">
        <f>J63/L63</f>
        <v>0.061601642710472276</v>
      </c>
      <c r="K64" s="7"/>
      <c r="L64" s="8">
        <f>SUM(B64:J64)</f>
        <v>1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6"/>
      <c r="B65" s="11"/>
      <c r="C65" s="37"/>
      <c r="D65" s="6"/>
      <c r="E65" s="6"/>
      <c r="F65" s="6"/>
      <c r="G65" s="6"/>
      <c r="H65" s="6"/>
      <c r="I65" s="6"/>
      <c r="J65" s="6"/>
      <c r="K65" s="6"/>
      <c r="L65" s="6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03" t="s">
        <v>51</v>
      </c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95" t="s">
        <v>48</v>
      </c>
      <c r="B67" s="95" t="s">
        <v>21</v>
      </c>
      <c r="C67" s="30" t="s">
        <v>22</v>
      </c>
      <c r="D67" s="95" t="s">
        <v>23</v>
      </c>
      <c r="E67" s="30" t="s">
        <v>22</v>
      </c>
      <c r="F67" s="95" t="s">
        <v>24</v>
      </c>
      <c r="G67" s="30" t="s">
        <v>22</v>
      </c>
      <c r="H67" s="95" t="s">
        <v>25</v>
      </c>
      <c r="I67" s="30" t="s">
        <v>22</v>
      </c>
      <c r="J67" s="30" t="s">
        <v>26</v>
      </c>
      <c r="K67" s="30" t="s">
        <v>22</v>
      </c>
      <c r="L67" s="95" t="s">
        <v>33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96"/>
      <c r="B68" s="96"/>
      <c r="C68" s="31" t="s">
        <v>48</v>
      </c>
      <c r="D68" s="96"/>
      <c r="E68" s="31" t="s">
        <v>48</v>
      </c>
      <c r="F68" s="96"/>
      <c r="G68" s="31" t="s">
        <v>48</v>
      </c>
      <c r="H68" s="96"/>
      <c r="I68" s="31" t="s">
        <v>48</v>
      </c>
      <c r="J68" s="31" t="s">
        <v>50</v>
      </c>
      <c r="K68" s="31" t="s">
        <v>48</v>
      </c>
      <c r="L68" s="96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 s="19" t="s">
        <v>28</v>
      </c>
      <c r="B69" s="14">
        <f>C17</f>
        <v>11</v>
      </c>
      <c r="C69" s="32">
        <f aca="true" t="shared" si="6" ref="C69:C74">B69/L69</f>
        <v>0.10476190476190476</v>
      </c>
      <c r="D69" s="14">
        <f>E17</f>
        <v>26</v>
      </c>
      <c r="E69" s="32">
        <f aca="true" t="shared" si="7" ref="E69:E74">D69/L69</f>
        <v>0.24761904761904763</v>
      </c>
      <c r="F69" s="14">
        <f>G17</f>
        <v>54</v>
      </c>
      <c r="G69" s="32">
        <f aca="true" t="shared" si="8" ref="G69:G74">F69/L69</f>
        <v>0.5142857142857142</v>
      </c>
      <c r="H69" s="14">
        <f>I17</f>
        <v>14</v>
      </c>
      <c r="I69" s="32">
        <f aca="true" t="shared" si="9" ref="I69:I74">H69/L69</f>
        <v>0.13333333333333333</v>
      </c>
      <c r="J69" s="14">
        <f>K17</f>
        <v>0</v>
      </c>
      <c r="K69" s="32">
        <f aca="true" t="shared" si="10" ref="K69:K74">J69/L69</f>
        <v>0</v>
      </c>
      <c r="L69" s="33">
        <f>B69+D69+F69+H69+J69</f>
        <v>105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2" s="5" customFormat="1" ht="12.75">
      <c r="A70" s="19" t="s">
        <v>29</v>
      </c>
      <c r="B70" s="14">
        <f>C23</f>
        <v>9</v>
      </c>
      <c r="C70" s="32">
        <f t="shared" si="6"/>
        <v>0.16981132075471697</v>
      </c>
      <c r="D70" s="14">
        <f>E23</f>
        <v>19</v>
      </c>
      <c r="E70" s="32">
        <f t="shared" si="7"/>
        <v>0.3584905660377358</v>
      </c>
      <c r="F70" s="14">
        <f>G23</f>
        <v>18</v>
      </c>
      <c r="G70" s="32">
        <f t="shared" si="8"/>
        <v>0.33962264150943394</v>
      </c>
      <c r="H70" s="14">
        <f>I23</f>
        <v>7</v>
      </c>
      <c r="I70" s="32">
        <f t="shared" si="9"/>
        <v>0.1320754716981132</v>
      </c>
      <c r="J70" s="14">
        <f>K23</f>
        <v>0</v>
      </c>
      <c r="K70" s="32">
        <f t="shared" si="10"/>
        <v>0</v>
      </c>
      <c r="L70" s="33">
        <f>B70+D70+F70+H70+J70</f>
        <v>53</v>
      </c>
    </row>
    <row r="71" spans="1:193" ht="12.75">
      <c r="A71" s="19" t="s">
        <v>30</v>
      </c>
      <c r="B71" s="14">
        <f>C28</f>
        <v>6</v>
      </c>
      <c r="C71" s="32">
        <f t="shared" si="6"/>
        <v>0.20689655172413793</v>
      </c>
      <c r="D71" s="14">
        <f>E28</f>
        <v>14</v>
      </c>
      <c r="E71" s="32">
        <f t="shared" si="7"/>
        <v>0.4827586206896552</v>
      </c>
      <c r="F71" s="14">
        <f>G28</f>
        <v>8</v>
      </c>
      <c r="G71" s="32">
        <f t="shared" si="8"/>
        <v>0.27586206896551724</v>
      </c>
      <c r="H71" s="14">
        <f>I28</f>
        <v>1</v>
      </c>
      <c r="I71" s="32">
        <f t="shared" si="9"/>
        <v>0.034482758620689655</v>
      </c>
      <c r="J71" s="14">
        <f>K28</f>
        <v>0</v>
      </c>
      <c r="K71" s="32">
        <f t="shared" si="10"/>
        <v>0</v>
      </c>
      <c r="L71" s="33">
        <f>B71+D71+F71+H71+J71</f>
        <v>29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 s="19" t="s">
        <v>31</v>
      </c>
      <c r="B72" s="14">
        <f>C34</f>
        <v>3</v>
      </c>
      <c r="C72" s="32">
        <f t="shared" si="6"/>
        <v>0.08333333333333333</v>
      </c>
      <c r="D72" s="14">
        <f>E34</f>
        <v>6</v>
      </c>
      <c r="E72" s="32">
        <f t="shared" si="7"/>
        <v>0.16666666666666666</v>
      </c>
      <c r="F72" s="14">
        <f>G34</f>
        <v>25</v>
      </c>
      <c r="G72" s="32">
        <f t="shared" si="8"/>
        <v>0.6944444444444444</v>
      </c>
      <c r="H72" s="14">
        <f>I34</f>
        <v>2</v>
      </c>
      <c r="I72" s="32">
        <f t="shared" si="9"/>
        <v>0.05555555555555555</v>
      </c>
      <c r="J72" s="14">
        <f>K34</f>
        <v>0</v>
      </c>
      <c r="K72" s="32">
        <f t="shared" si="10"/>
        <v>0</v>
      </c>
      <c r="L72" s="15">
        <f>B72+D72+F72+H72+J72</f>
        <v>36</v>
      </c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 s="19" t="s">
        <v>32</v>
      </c>
      <c r="B73" s="14">
        <f>C40</f>
        <v>2</v>
      </c>
      <c r="C73" s="32">
        <f t="shared" si="6"/>
        <v>0.058823529411764705</v>
      </c>
      <c r="D73" s="14">
        <f>E40</f>
        <v>3</v>
      </c>
      <c r="E73" s="32">
        <f t="shared" si="7"/>
        <v>0.08823529411764706</v>
      </c>
      <c r="F73" s="14">
        <f>G40</f>
        <v>23</v>
      </c>
      <c r="G73" s="32">
        <f t="shared" si="8"/>
        <v>0.6764705882352942</v>
      </c>
      <c r="H73" s="14">
        <f>I40</f>
        <v>6</v>
      </c>
      <c r="I73" s="32">
        <f t="shared" si="9"/>
        <v>0.17647058823529413</v>
      </c>
      <c r="J73" s="14">
        <f>K40</f>
        <v>0</v>
      </c>
      <c r="K73" s="32">
        <f t="shared" si="10"/>
        <v>0</v>
      </c>
      <c r="L73" s="15">
        <f>B73+D73+F73+H73+J73</f>
        <v>34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 s="34" t="s">
        <v>33</v>
      </c>
      <c r="B74" s="89">
        <f>SUM(B69:B73)</f>
        <v>31</v>
      </c>
      <c r="C74" s="35">
        <f t="shared" si="6"/>
        <v>0.12062256809338522</v>
      </c>
      <c r="D74" s="89">
        <f>SUM(D69:D73)</f>
        <v>68</v>
      </c>
      <c r="E74" s="35">
        <f t="shared" si="7"/>
        <v>0.26459143968871596</v>
      </c>
      <c r="F74" s="89">
        <f>SUM(F69:F73)</f>
        <v>128</v>
      </c>
      <c r="G74" s="35">
        <f t="shared" si="8"/>
        <v>0.4980544747081712</v>
      </c>
      <c r="H74" s="89">
        <f>SUM(H69:H73)</f>
        <v>30</v>
      </c>
      <c r="I74" s="35">
        <f t="shared" si="9"/>
        <v>0.11673151750972763</v>
      </c>
      <c r="J74" s="89">
        <f>SUM(J69:J73)</f>
        <v>0</v>
      </c>
      <c r="K74" s="35">
        <f t="shared" si="10"/>
        <v>0</v>
      </c>
      <c r="L74" s="36">
        <f>SUM(L69:L73)</f>
        <v>257</v>
      </c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 s="6"/>
      <c r="B75" s="7">
        <f>B74/L74</f>
        <v>0.12062256809338522</v>
      </c>
      <c r="C75" s="7"/>
      <c r="D75" s="7">
        <f>D74/L74</f>
        <v>0.26459143968871596</v>
      </c>
      <c r="E75" s="7"/>
      <c r="F75" s="7">
        <f>F74/L74</f>
        <v>0.4980544747081712</v>
      </c>
      <c r="G75" s="7"/>
      <c r="H75" s="7">
        <f>H74/L74</f>
        <v>0.11673151750972763</v>
      </c>
      <c r="I75" s="7"/>
      <c r="J75" s="7">
        <f>J74/L74</f>
        <v>0</v>
      </c>
      <c r="K75" s="7"/>
      <c r="L75" s="8">
        <f>SUM(B75:J75)</f>
        <v>1</v>
      </c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1:193" ht="12.75">
      <c r="A76" s="6"/>
      <c r="B76" s="11"/>
      <c r="C76" s="11"/>
      <c r="D76" s="6"/>
      <c r="E76" s="6"/>
      <c r="F76" s="6"/>
      <c r="G76" s="6"/>
      <c r="H76" s="6"/>
      <c r="I76" s="6"/>
      <c r="J76" s="6"/>
      <c r="K76" s="6"/>
      <c r="L76" s="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1:193" ht="12.75">
      <c r="A77" s="103" t="s">
        <v>52</v>
      </c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1:193" ht="12.75">
      <c r="A78" s="95" t="s">
        <v>48</v>
      </c>
      <c r="B78" s="95" t="s">
        <v>21</v>
      </c>
      <c r="C78" s="30" t="s">
        <v>22</v>
      </c>
      <c r="D78" s="95" t="s">
        <v>23</v>
      </c>
      <c r="E78" s="30" t="s">
        <v>22</v>
      </c>
      <c r="F78" s="95" t="s">
        <v>24</v>
      </c>
      <c r="G78" s="30" t="s">
        <v>22</v>
      </c>
      <c r="H78" s="95" t="s">
        <v>25</v>
      </c>
      <c r="I78" s="30" t="s">
        <v>22</v>
      </c>
      <c r="J78" s="30" t="s">
        <v>26</v>
      </c>
      <c r="K78" s="30" t="s">
        <v>22</v>
      </c>
      <c r="L78" s="95" t="s">
        <v>33</v>
      </c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1:193" ht="12.75">
      <c r="A79" s="96"/>
      <c r="B79" s="96"/>
      <c r="C79" s="31" t="s">
        <v>48</v>
      </c>
      <c r="D79" s="96"/>
      <c r="E79" s="31" t="s">
        <v>48</v>
      </c>
      <c r="F79" s="96"/>
      <c r="G79" s="31" t="s">
        <v>48</v>
      </c>
      <c r="H79" s="96"/>
      <c r="I79" s="31" t="s">
        <v>48</v>
      </c>
      <c r="J79" s="31" t="s">
        <v>27</v>
      </c>
      <c r="K79" s="31" t="s">
        <v>48</v>
      </c>
      <c r="L79" s="96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1:193" ht="12.75">
      <c r="A80" s="19" t="s">
        <v>28</v>
      </c>
      <c r="B80" s="14">
        <f>B69+B58</f>
        <v>16</v>
      </c>
      <c r="C80" s="32">
        <f>B80/L80</f>
        <v>0.02973977695167286</v>
      </c>
      <c r="D80" s="14">
        <f>D69+D58</f>
        <v>73</v>
      </c>
      <c r="E80" s="32">
        <f>D80/L80</f>
        <v>0.13568773234200743</v>
      </c>
      <c r="F80" s="14">
        <f>F69+F58</f>
        <v>211</v>
      </c>
      <c r="G80" s="32">
        <f>F80/L80</f>
        <v>0.39219330855018586</v>
      </c>
      <c r="H80" s="14">
        <f>H69+H58</f>
        <v>214</v>
      </c>
      <c r="I80" s="32">
        <f>H80/L80</f>
        <v>0.39776951672862454</v>
      </c>
      <c r="J80" s="14">
        <f>J69+J58</f>
        <v>24</v>
      </c>
      <c r="K80" s="32">
        <f>J80/L80</f>
        <v>0.04460966542750929</v>
      </c>
      <c r="L80" s="15">
        <f>B80+D80+F80+H80+J80</f>
        <v>538</v>
      </c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193" ht="12.75">
      <c r="A81" s="19" t="s">
        <v>29</v>
      </c>
      <c r="B81" s="14">
        <f>B70+B59</f>
        <v>10</v>
      </c>
      <c r="C81" s="32">
        <f>B81/L81</f>
        <v>0.04878048780487805</v>
      </c>
      <c r="D81" s="14">
        <f>D70+D59</f>
        <v>34</v>
      </c>
      <c r="E81" s="32">
        <f>D81/L81</f>
        <v>0.16585365853658537</v>
      </c>
      <c r="F81" s="14">
        <f>F70+F59</f>
        <v>102</v>
      </c>
      <c r="G81" s="32">
        <f>F81/L81</f>
        <v>0.4975609756097561</v>
      </c>
      <c r="H81" s="14">
        <f>H70+H59</f>
        <v>53</v>
      </c>
      <c r="I81" s="32">
        <f>H81/L81</f>
        <v>0.25853658536585367</v>
      </c>
      <c r="J81" s="14">
        <f>J70+J59</f>
        <v>6</v>
      </c>
      <c r="K81" s="32">
        <f>J81/L81</f>
        <v>0.02926829268292683</v>
      </c>
      <c r="L81" s="15">
        <f>B81+D81+F81+H81+J81</f>
        <v>205</v>
      </c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</row>
    <row r="82" spans="1:193" ht="12.75">
      <c r="A82" s="19" t="s">
        <v>30</v>
      </c>
      <c r="B82" s="14">
        <f>B71+B60</f>
        <v>6</v>
      </c>
      <c r="C82" s="32">
        <f>B82/L82</f>
        <v>0.05217391304347826</v>
      </c>
      <c r="D82" s="14">
        <f>D71+D60</f>
        <v>16</v>
      </c>
      <c r="E82" s="32">
        <f>D82/L82</f>
        <v>0.1391304347826087</v>
      </c>
      <c r="F82" s="14">
        <f>F71+F60</f>
        <v>56</v>
      </c>
      <c r="G82" s="32">
        <f>F82/L82</f>
        <v>0.48695652173913045</v>
      </c>
      <c r="H82" s="14">
        <f>H71+H60</f>
        <v>34</v>
      </c>
      <c r="I82" s="32">
        <f>H82/L82</f>
        <v>0.2956521739130435</v>
      </c>
      <c r="J82" s="14">
        <f>J71+J60</f>
        <v>3</v>
      </c>
      <c r="K82" s="32">
        <f>J82/L82</f>
        <v>0.02608695652173913</v>
      </c>
      <c r="L82" s="15">
        <f>B82+D82+F82+H82+J82</f>
        <v>115</v>
      </c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</row>
    <row r="83" spans="1:12" ht="12">
      <c r="A83" s="19" t="s">
        <v>31</v>
      </c>
      <c r="B83" s="14">
        <f>B72+B61</f>
        <v>5</v>
      </c>
      <c r="C83" s="32">
        <f>B83/L83</f>
        <v>0.026041666666666668</v>
      </c>
      <c r="D83" s="14">
        <f>D72+D61</f>
        <v>9</v>
      </c>
      <c r="E83" s="32">
        <f>D83/L83</f>
        <v>0.046875</v>
      </c>
      <c r="F83" s="14">
        <f>F72+F61</f>
        <v>66</v>
      </c>
      <c r="G83" s="32">
        <f>F83/L83</f>
        <v>0.34375</v>
      </c>
      <c r="H83" s="14">
        <f>H72+H61</f>
        <v>95</v>
      </c>
      <c r="I83" s="32">
        <f>H83/L83</f>
        <v>0.4947916666666667</v>
      </c>
      <c r="J83" s="14">
        <f>J72+J61</f>
        <v>17</v>
      </c>
      <c r="K83" s="32">
        <f>J83/L83</f>
        <v>0.08854166666666667</v>
      </c>
      <c r="L83" s="15">
        <f>B83+D83+F83+H83+J83</f>
        <v>192</v>
      </c>
    </row>
    <row r="84" spans="1:12" ht="12">
      <c r="A84" s="19" t="s">
        <v>32</v>
      </c>
      <c r="B84" s="14">
        <f>B73+B62</f>
        <v>3</v>
      </c>
      <c r="C84" s="32">
        <f>B84/L84</f>
        <v>0.016574585635359115</v>
      </c>
      <c r="D84" s="14">
        <f>D73+D62</f>
        <v>6</v>
      </c>
      <c r="E84" s="32">
        <f>D84/L84</f>
        <v>0.03314917127071823</v>
      </c>
      <c r="F84" s="14">
        <f>F73+F62</f>
        <v>64</v>
      </c>
      <c r="G84" s="32">
        <f>F84/L84</f>
        <v>0.35359116022099446</v>
      </c>
      <c r="H84" s="14">
        <f>H73+H62</f>
        <v>98</v>
      </c>
      <c r="I84" s="32">
        <f>H84/L84</f>
        <v>0.5414364640883977</v>
      </c>
      <c r="J84" s="14">
        <f>J73+J62</f>
        <v>10</v>
      </c>
      <c r="K84" s="32">
        <f>J84/L84</f>
        <v>0.055248618784530384</v>
      </c>
      <c r="L84" s="15">
        <f>B84+D84+F84+H84+J84</f>
        <v>181</v>
      </c>
    </row>
    <row r="85" spans="1:12" ht="12">
      <c r="A85" s="34" t="s">
        <v>33</v>
      </c>
      <c r="B85" s="89">
        <f>SUM(B80:B84)</f>
        <v>40</v>
      </c>
      <c r="C85" s="35">
        <f>B85/$L$85</f>
        <v>0.03249390739236393</v>
      </c>
      <c r="D85" s="89">
        <f>SUM(D80:D84)</f>
        <v>138</v>
      </c>
      <c r="E85" s="35">
        <f>D85/$L$85</f>
        <v>0.11210398050365557</v>
      </c>
      <c r="F85" s="89">
        <f>SUM(F80:F84)</f>
        <v>499</v>
      </c>
      <c r="G85" s="35">
        <f>F85/$L$85</f>
        <v>0.40536149471974003</v>
      </c>
      <c r="H85" s="89">
        <f>SUM(H80:H84)</f>
        <v>494</v>
      </c>
      <c r="I85" s="35">
        <f>H85/$L$85</f>
        <v>0.40129975629569453</v>
      </c>
      <c r="J85" s="89">
        <f>SUM(J80:J84)</f>
        <v>60</v>
      </c>
      <c r="K85" s="35">
        <f>J85/$L$85</f>
        <v>0.048740861088545896</v>
      </c>
      <c r="L85" s="23">
        <f>SUM(L80:L84)</f>
        <v>1231</v>
      </c>
    </row>
    <row r="86" spans="1:12" ht="12">
      <c r="A86" s="6"/>
      <c r="B86" s="7">
        <f>B85/L85</f>
        <v>0.03249390739236393</v>
      </c>
      <c r="C86" s="7"/>
      <c r="D86" s="7">
        <f>D85/L85</f>
        <v>0.11210398050365557</v>
      </c>
      <c r="E86" s="7"/>
      <c r="F86" s="7">
        <f>F85/L85</f>
        <v>0.40536149471974003</v>
      </c>
      <c r="G86" s="7"/>
      <c r="H86" s="7">
        <f>H85/L85</f>
        <v>0.40129975629569453</v>
      </c>
      <c r="I86" s="7"/>
      <c r="J86" s="7">
        <f>J85/L85</f>
        <v>0.048740861088545896</v>
      </c>
      <c r="K86" s="7"/>
      <c r="L86" s="8">
        <f>SUM(B86:J86)</f>
        <v>0.9999999999999999</v>
      </c>
    </row>
    <row r="87" spans="1:12" ht="12">
      <c r="A87" s="6"/>
      <c r="B87" s="7"/>
      <c r="C87" s="7"/>
      <c r="D87" s="7"/>
      <c r="E87" s="7"/>
      <c r="F87" s="7"/>
      <c r="G87" s="7"/>
      <c r="H87" s="7"/>
      <c r="I87" s="7"/>
      <c r="J87" s="7"/>
      <c r="K87" s="7"/>
      <c r="L87" s="8"/>
    </row>
    <row r="88" spans="1:12" ht="12" hidden="1">
      <c r="A88" s="6"/>
      <c r="B88" s="7"/>
      <c r="C88" s="7"/>
      <c r="D88" s="7"/>
      <c r="E88" s="7"/>
      <c r="F88" s="7"/>
      <c r="G88" s="7"/>
      <c r="H88" s="7"/>
      <c r="I88" s="7"/>
      <c r="J88" s="7"/>
      <c r="K88" s="7"/>
      <c r="L88" s="8"/>
    </row>
    <row r="89" spans="1:12" ht="12">
      <c r="A89" s="38" t="s">
        <v>40</v>
      </c>
      <c r="B89" s="18" t="s">
        <v>7</v>
      </c>
      <c r="C89" s="18" t="s">
        <v>34</v>
      </c>
      <c r="D89" s="18" t="s">
        <v>33</v>
      </c>
      <c r="E89" s="7"/>
      <c r="F89" s="7"/>
      <c r="G89" s="7"/>
      <c r="H89" s="7"/>
      <c r="I89" s="7"/>
      <c r="J89" s="7"/>
      <c r="K89" s="7"/>
      <c r="L89" s="8"/>
    </row>
    <row r="90" spans="1:12" ht="12">
      <c r="A90" s="19" t="s">
        <v>53</v>
      </c>
      <c r="B90" s="15">
        <f>B63</f>
        <v>9</v>
      </c>
      <c r="C90" s="39">
        <f>B74</f>
        <v>31</v>
      </c>
      <c r="D90" s="40">
        <f>B85</f>
        <v>40</v>
      </c>
      <c r="E90" s="7"/>
      <c r="F90" s="7"/>
      <c r="G90" s="7"/>
      <c r="H90" s="7"/>
      <c r="I90" s="7"/>
      <c r="J90" s="7"/>
      <c r="K90" s="7"/>
      <c r="L90" s="8"/>
    </row>
    <row r="91" spans="1:12" ht="12">
      <c r="A91" s="19" t="s">
        <v>54</v>
      </c>
      <c r="B91" s="15">
        <f>D63</f>
        <v>70</v>
      </c>
      <c r="C91" s="39">
        <f>D74</f>
        <v>68</v>
      </c>
      <c r="D91" s="40">
        <f>D85</f>
        <v>138</v>
      </c>
      <c r="E91" s="7"/>
      <c r="F91" s="7"/>
      <c r="G91" s="7"/>
      <c r="H91" s="7"/>
      <c r="I91" s="7"/>
      <c r="J91" s="7"/>
      <c r="K91" s="7"/>
      <c r="L91" s="8"/>
    </row>
    <row r="92" spans="1:12" ht="12">
      <c r="A92" s="19" t="s">
        <v>55</v>
      </c>
      <c r="B92" s="15">
        <f>F63</f>
        <v>371</v>
      </c>
      <c r="C92" s="39">
        <f>F74</f>
        <v>128</v>
      </c>
      <c r="D92" s="40">
        <f>F85</f>
        <v>499</v>
      </c>
      <c r="E92" s="7"/>
      <c r="F92" s="7"/>
      <c r="G92" s="7"/>
      <c r="H92" s="7"/>
      <c r="I92" s="7"/>
      <c r="J92" s="7"/>
      <c r="K92" s="7"/>
      <c r="L92" s="8"/>
    </row>
    <row r="93" spans="1:12" ht="12">
      <c r="A93" s="19" t="s">
        <v>56</v>
      </c>
      <c r="B93" s="15">
        <f>H63</f>
        <v>464</v>
      </c>
      <c r="C93" s="39">
        <f>H74</f>
        <v>30</v>
      </c>
      <c r="D93" s="40">
        <f>H85</f>
        <v>494</v>
      </c>
      <c r="E93" s="7"/>
      <c r="F93" s="7"/>
      <c r="G93" s="7"/>
      <c r="H93" s="7"/>
      <c r="I93" s="7"/>
      <c r="J93" s="7"/>
      <c r="K93" s="7"/>
      <c r="L93" s="8"/>
    </row>
    <row r="94" spans="1:12" ht="12">
      <c r="A94" s="19" t="s">
        <v>57</v>
      </c>
      <c r="B94" s="15">
        <f>J63</f>
        <v>60</v>
      </c>
      <c r="C94" s="39">
        <f>J74</f>
        <v>0</v>
      </c>
      <c r="D94" s="40">
        <f>J85</f>
        <v>60</v>
      </c>
      <c r="E94" s="7"/>
      <c r="F94" s="7"/>
      <c r="G94" s="7"/>
      <c r="H94" s="7"/>
      <c r="I94" s="7"/>
      <c r="J94" s="7"/>
      <c r="K94" s="7"/>
      <c r="L94" s="8"/>
    </row>
    <row r="95" spans="1:12" ht="12">
      <c r="A95" s="18" t="s">
        <v>33</v>
      </c>
      <c r="B95" s="36">
        <f>SUM(B90:B94)</f>
        <v>974</v>
      </c>
      <c r="C95" s="18">
        <f>SUM(C90:C94)</f>
        <v>257</v>
      </c>
      <c r="D95" s="23">
        <f>SUM(D90:D94)</f>
        <v>1231</v>
      </c>
      <c r="E95" s="7"/>
      <c r="F95" s="7"/>
      <c r="G95" s="7"/>
      <c r="H95" s="7"/>
      <c r="I95" s="7"/>
      <c r="J95" s="7"/>
      <c r="K95" s="7"/>
      <c r="L95" s="8"/>
    </row>
    <row r="96" spans="1:12" ht="12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8"/>
    </row>
    <row r="142" ht="12">
      <c r="A142" s="9" t="s">
        <v>58</v>
      </c>
    </row>
  </sheetData>
  <sheetProtection password="CA35" sheet="1" selectLockedCells="1" selectUnlockedCells="1"/>
  <mergeCells count="64">
    <mergeCell ref="A77:L77"/>
    <mergeCell ref="A78:A79"/>
    <mergeCell ref="B78:B79"/>
    <mergeCell ref="D78:D79"/>
    <mergeCell ref="F78:F79"/>
    <mergeCell ref="H78:H79"/>
    <mergeCell ref="L78:L79"/>
    <mergeCell ref="A66:L66"/>
    <mergeCell ref="A67:A68"/>
    <mergeCell ref="B67:B68"/>
    <mergeCell ref="D67:D68"/>
    <mergeCell ref="F67:F68"/>
    <mergeCell ref="H67:H68"/>
    <mergeCell ref="L67:L68"/>
    <mergeCell ref="L35:L36"/>
    <mergeCell ref="A52:H52"/>
    <mergeCell ref="A53:H53"/>
    <mergeCell ref="A55:L55"/>
    <mergeCell ref="A56:A57"/>
    <mergeCell ref="B56:B57"/>
    <mergeCell ref="D56:D57"/>
    <mergeCell ref="F56:F57"/>
    <mergeCell ref="H56:H57"/>
    <mergeCell ref="L56:L57"/>
    <mergeCell ref="A35:A36"/>
    <mergeCell ref="B35:C35"/>
    <mergeCell ref="D35:E35"/>
    <mergeCell ref="F35:G35"/>
    <mergeCell ref="H35:I35"/>
    <mergeCell ref="J35:K35"/>
    <mergeCell ref="L24:L25"/>
    <mergeCell ref="A29:A30"/>
    <mergeCell ref="B29:C29"/>
    <mergeCell ref="D29:E29"/>
    <mergeCell ref="F29:G29"/>
    <mergeCell ref="H29:I29"/>
    <mergeCell ref="J29:K29"/>
    <mergeCell ref="L29:L30"/>
    <mergeCell ref="A24:A25"/>
    <mergeCell ref="B24:C24"/>
    <mergeCell ref="D24:E24"/>
    <mergeCell ref="F24:G24"/>
    <mergeCell ref="H24:I24"/>
    <mergeCell ref="J24:K24"/>
    <mergeCell ref="L10:L11"/>
    <mergeCell ref="A18:A19"/>
    <mergeCell ref="B18:C18"/>
    <mergeCell ref="D18:E18"/>
    <mergeCell ref="F18:G18"/>
    <mergeCell ref="H18:I18"/>
    <mergeCell ref="J18:K18"/>
    <mergeCell ref="L18:L19"/>
    <mergeCell ref="A10:A11"/>
    <mergeCell ref="B10:C10"/>
    <mergeCell ref="D10:E10"/>
    <mergeCell ref="F10:G10"/>
    <mergeCell ref="H10:I10"/>
    <mergeCell ref="J10:K10"/>
    <mergeCell ref="A1:L1"/>
    <mergeCell ref="A2:L2"/>
    <mergeCell ref="A3:L3"/>
    <mergeCell ref="C5:F5"/>
    <mergeCell ref="A7:L7"/>
    <mergeCell ref="A9:L9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90" r:id="rId2"/>
  <rowBreaks count="1" manualBreakCount="1">
    <brk id="95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K142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44.8515625" style="1" customWidth="1"/>
    <col min="2" max="2" width="10.28125" style="1" customWidth="1"/>
    <col min="3" max="3" width="11.8515625" style="1" customWidth="1"/>
    <col min="4" max="4" width="11.421875" style="1" customWidth="1"/>
    <col min="5" max="11" width="10.28125" style="1" customWidth="1"/>
    <col min="12" max="12" width="7.8515625" style="1" customWidth="1"/>
    <col min="13" max="16384" width="9.140625" style="1" customWidth="1"/>
  </cols>
  <sheetData>
    <row r="1" spans="1:193" ht="12.7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</row>
    <row r="2" spans="1:193" ht="12.75">
      <c r="A2" s="97" t="s">
        <v>59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</row>
    <row r="3" spans="1:193" ht="12.75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</row>
    <row r="4" spans="1:12" ht="1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2:12" ht="12.75" customHeight="1">
      <c r="B5" s="11"/>
      <c r="C5" s="105" t="s">
        <v>74</v>
      </c>
      <c r="D5" s="105"/>
      <c r="E5" s="105"/>
      <c r="F5" s="105"/>
      <c r="G5" s="6"/>
      <c r="H5" s="6"/>
      <c r="I5" s="6"/>
      <c r="J5" s="6"/>
      <c r="K5" s="6"/>
      <c r="L5" s="12"/>
    </row>
    <row r="6" spans="1:12" ht="12">
      <c r="A6" s="10"/>
      <c r="B6" s="11"/>
      <c r="C6" s="6"/>
      <c r="D6" s="6"/>
      <c r="E6" s="6"/>
      <c r="F6" s="6"/>
      <c r="G6" s="6"/>
      <c r="H6" s="6"/>
      <c r="I6" s="6"/>
      <c r="J6" s="6"/>
      <c r="K6" s="6"/>
      <c r="L6" s="12"/>
    </row>
    <row r="7" spans="1:12" ht="15.75">
      <c r="A7" s="98" t="s">
        <v>62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ht="12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2" ht="12">
      <c r="A9" s="99" t="s">
        <v>47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</row>
    <row r="10" spans="1:12" ht="12">
      <c r="A10" s="101" t="s">
        <v>35</v>
      </c>
      <c r="B10" s="99" t="s">
        <v>2</v>
      </c>
      <c r="C10" s="99"/>
      <c r="D10" s="99" t="s">
        <v>3</v>
      </c>
      <c r="E10" s="99"/>
      <c r="F10" s="99" t="s">
        <v>4</v>
      </c>
      <c r="G10" s="99"/>
      <c r="H10" s="99" t="s">
        <v>5</v>
      </c>
      <c r="I10" s="99"/>
      <c r="J10" s="100" t="s">
        <v>6</v>
      </c>
      <c r="K10" s="100"/>
      <c r="L10" s="101" t="s">
        <v>33</v>
      </c>
    </row>
    <row r="11" spans="1:12" ht="12" customHeight="1">
      <c r="A11" s="102"/>
      <c r="B11" s="91" t="s">
        <v>7</v>
      </c>
      <c r="C11" s="91" t="s">
        <v>8</v>
      </c>
      <c r="D11" s="91" t="s">
        <v>7</v>
      </c>
      <c r="E11" s="91" t="s">
        <v>8</v>
      </c>
      <c r="F11" s="91" t="s">
        <v>7</v>
      </c>
      <c r="G11" s="91" t="s">
        <v>8</v>
      </c>
      <c r="H11" s="91" t="s">
        <v>7</v>
      </c>
      <c r="I11" s="91" t="s">
        <v>8</v>
      </c>
      <c r="J11" s="91" t="s">
        <v>7</v>
      </c>
      <c r="K11" s="91" t="s">
        <v>8</v>
      </c>
      <c r="L11" s="102"/>
    </row>
    <row r="12" spans="1:12" ht="12" customHeight="1">
      <c r="A12" s="13" t="s">
        <v>9</v>
      </c>
      <c r="B12" s="14">
        <v>3</v>
      </c>
      <c r="C12" s="14">
        <v>0</v>
      </c>
      <c r="D12" s="14">
        <v>5</v>
      </c>
      <c r="E12" s="14">
        <v>10</v>
      </c>
      <c r="F12" s="14">
        <v>54</v>
      </c>
      <c r="G12" s="14">
        <v>10</v>
      </c>
      <c r="H12" s="14">
        <v>67</v>
      </c>
      <c r="I12" s="14">
        <v>5</v>
      </c>
      <c r="J12" s="14">
        <v>6</v>
      </c>
      <c r="K12" s="15">
        <v>0</v>
      </c>
      <c r="L12" s="15">
        <f>SUM(B12:K12)</f>
        <v>160</v>
      </c>
    </row>
    <row r="13" spans="1:12" ht="12" customHeight="1">
      <c r="A13" s="13" t="s">
        <v>10</v>
      </c>
      <c r="B13" s="14">
        <v>0</v>
      </c>
      <c r="C13" s="14">
        <v>2</v>
      </c>
      <c r="D13" s="14">
        <v>38</v>
      </c>
      <c r="E13" s="14">
        <v>10</v>
      </c>
      <c r="F13" s="14">
        <v>41</v>
      </c>
      <c r="G13" s="14">
        <v>9</v>
      </c>
      <c r="H13" s="14">
        <v>32</v>
      </c>
      <c r="I13" s="14">
        <v>6</v>
      </c>
      <c r="J13" s="14">
        <v>4</v>
      </c>
      <c r="K13" s="15">
        <v>0</v>
      </c>
      <c r="L13" s="15">
        <f>SUM(B13:K13)</f>
        <v>142</v>
      </c>
    </row>
    <row r="14" spans="1:12" ht="12" customHeight="1">
      <c r="A14" s="13" t="s">
        <v>11</v>
      </c>
      <c r="B14" s="14">
        <v>0</v>
      </c>
      <c r="C14" s="14">
        <v>2</v>
      </c>
      <c r="D14" s="14">
        <v>1</v>
      </c>
      <c r="E14" s="14">
        <v>1</v>
      </c>
      <c r="F14" s="14">
        <v>21</v>
      </c>
      <c r="G14" s="14">
        <v>8</v>
      </c>
      <c r="H14" s="14">
        <v>52</v>
      </c>
      <c r="I14" s="14">
        <v>1</v>
      </c>
      <c r="J14" s="14">
        <v>5</v>
      </c>
      <c r="K14" s="15">
        <v>0</v>
      </c>
      <c r="L14" s="15">
        <f>SUM(B14:K14)</f>
        <v>91</v>
      </c>
    </row>
    <row r="15" spans="1:12" ht="12" customHeight="1">
      <c r="A15" s="13" t="s">
        <v>12</v>
      </c>
      <c r="B15" s="14">
        <v>2</v>
      </c>
      <c r="C15" s="14">
        <v>3</v>
      </c>
      <c r="D15" s="14">
        <v>2</v>
      </c>
      <c r="E15" s="14">
        <v>5</v>
      </c>
      <c r="F15" s="14">
        <v>15</v>
      </c>
      <c r="G15" s="14">
        <v>6</v>
      </c>
      <c r="H15" s="14">
        <v>13</v>
      </c>
      <c r="I15" s="14">
        <v>0</v>
      </c>
      <c r="J15" s="14">
        <v>4</v>
      </c>
      <c r="K15" s="15">
        <v>0</v>
      </c>
      <c r="L15" s="15">
        <f>SUM(B15:K15)</f>
        <v>50</v>
      </c>
    </row>
    <row r="16" spans="1:12" s="2" customFormat="1" ht="12" customHeight="1">
      <c r="A16" s="13" t="s">
        <v>13</v>
      </c>
      <c r="B16" s="14">
        <v>0</v>
      </c>
      <c r="C16" s="14">
        <v>3</v>
      </c>
      <c r="D16" s="14">
        <v>1</v>
      </c>
      <c r="E16" s="16">
        <v>0</v>
      </c>
      <c r="F16" s="14">
        <v>25</v>
      </c>
      <c r="G16" s="14">
        <v>21</v>
      </c>
      <c r="H16" s="14">
        <v>37</v>
      </c>
      <c r="I16" s="14">
        <v>2</v>
      </c>
      <c r="J16" s="14">
        <v>5</v>
      </c>
      <c r="K16" s="15">
        <v>0</v>
      </c>
      <c r="L16" s="15">
        <f>SUM(B16:K16)</f>
        <v>94</v>
      </c>
    </row>
    <row r="17" spans="1:12" s="2" customFormat="1" ht="12">
      <c r="A17" s="17" t="s">
        <v>41</v>
      </c>
      <c r="B17" s="18">
        <f aca="true" t="shared" si="0" ref="B17:L17">SUM(B12:B16)</f>
        <v>5</v>
      </c>
      <c r="C17" s="18">
        <f t="shared" si="0"/>
        <v>10</v>
      </c>
      <c r="D17" s="18">
        <f t="shared" si="0"/>
        <v>47</v>
      </c>
      <c r="E17" s="18">
        <f t="shared" si="0"/>
        <v>26</v>
      </c>
      <c r="F17" s="18">
        <f t="shared" si="0"/>
        <v>156</v>
      </c>
      <c r="G17" s="18">
        <f t="shared" si="0"/>
        <v>54</v>
      </c>
      <c r="H17" s="18">
        <f t="shared" si="0"/>
        <v>201</v>
      </c>
      <c r="I17" s="18">
        <f t="shared" si="0"/>
        <v>14</v>
      </c>
      <c r="J17" s="18">
        <f t="shared" si="0"/>
        <v>24</v>
      </c>
      <c r="K17" s="18">
        <f t="shared" si="0"/>
        <v>0</v>
      </c>
      <c r="L17" s="18">
        <f t="shared" si="0"/>
        <v>537</v>
      </c>
    </row>
    <row r="18" spans="1:12" ht="12">
      <c r="A18" s="101" t="s">
        <v>36</v>
      </c>
      <c r="B18" s="99" t="s">
        <v>2</v>
      </c>
      <c r="C18" s="99"/>
      <c r="D18" s="99" t="s">
        <v>3</v>
      </c>
      <c r="E18" s="99"/>
      <c r="F18" s="99" t="s">
        <v>4</v>
      </c>
      <c r="G18" s="99"/>
      <c r="H18" s="99" t="s">
        <v>5</v>
      </c>
      <c r="I18" s="99"/>
      <c r="J18" s="100" t="s">
        <v>6</v>
      </c>
      <c r="K18" s="100"/>
      <c r="L18" s="101" t="s">
        <v>33</v>
      </c>
    </row>
    <row r="19" spans="1:12" ht="12">
      <c r="A19" s="102"/>
      <c r="B19" s="91" t="s">
        <v>7</v>
      </c>
      <c r="C19" s="91" t="s">
        <v>8</v>
      </c>
      <c r="D19" s="91" t="s">
        <v>7</v>
      </c>
      <c r="E19" s="91" t="s">
        <v>8</v>
      </c>
      <c r="F19" s="91" t="s">
        <v>7</v>
      </c>
      <c r="G19" s="91" t="s">
        <v>8</v>
      </c>
      <c r="H19" s="91" t="s">
        <v>7</v>
      </c>
      <c r="I19" s="91" t="s">
        <v>8</v>
      </c>
      <c r="J19" s="91" t="s">
        <v>7</v>
      </c>
      <c r="K19" s="91" t="s">
        <v>8</v>
      </c>
      <c r="L19" s="102"/>
    </row>
    <row r="20" spans="1:12" ht="12">
      <c r="A20" s="19" t="s">
        <v>12</v>
      </c>
      <c r="B20" s="14">
        <v>0</v>
      </c>
      <c r="C20" s="14">
        <v>2</v>
      </c>
      <c r="D20" s="14">
        <v>10</v>
      </c>
      <c r="E20" s="14">
        <v>11</v>
      </c>
      <c r="F20" s="14">
        <v>27</v>
      </c>
      <c r="G20" s="14">
        <v>6</v>
      </c>
      <c r="H20" s="14">
        <v>6</v>
      </c>
      <c r="I20" s="14">
        <v>2</v>
      </c>
      <c r="J20" s="14">
        <v>0</v>
      </c>
      <c r="K20" s="15">
        <v>0</v>
      </c>
      <c r="L20" s="15">
        <f>SUM(B20:K20)</f>
        <v>64</v>
      </c>
    </row>
    <row r="21" spans="1:12" ht="12">
      <c r="A21" s="19" t="s">
        <v>14</v>
      </c>
      <c r="B21" s="14">
        <v>1</v>
      </c>
      <c r="C21" s="14">
        <v>2</v>
      </c>
      <c r="D21" s="14">
        <v>2</v>
      </c>
      <c r="E21" s="14">
        <v>7</v>
      </c>
      <c r="F21" s="14">
        <v>28</v>
      </c>
      <c r="G21" s="14">
        <v>3</v>
      </c>
      <c r="H21" s="14">
        <v>23</v>
      </c>
      <c r="I21" s="14">
        <v>1</v>
      </c>
      <c r="J21" s="14">
        <v>4</v>
      </c>
      <c r="K21" s="15">
        <v>0</v>
      </c>
      <c r="L21" s="15">
        <f>SUM(B21:K21)</f>
        <v>71</v>
      </c>
    </row>
    <row r="22" spans="1:12" s="2" customFormat="1" ht="12">
      <c r="A22" s="19" t="s">
        <v>15</v>
      </c>
      <c r="B22" s="14">
        <v>0</v>
      </c>
      <c r="C22" s="14">
        <v>5</v>
      </c>
      <c r="D22" s="14">
        <v>3</v>
      </c>
      <c r="E22" s="14">
        <v>1</v>
      </c>
      <c r="F22" s="14">
        <v>28</v>
      </c>
      <c r="G22" s="14">
        <v>9</v>
      </c>
      <c r="H22" s="14">
        <v>18</v>
      </c>
      <c r="I22" s="14">
        <v>4</v>
      </c>
      <c r="J22" s="14">
        <v>2</v>
      </c>
      <c r="K22" s="15">
        <v>0</v>
      </c>
      <c r="L22" s="15">
        <f>SUM(B22:K22)</f>
        <v>70</v>
      </c>
    </row>
    <row r="23" spans="1:12" s="2" customFormat="1" ht="12">
      <c r="A23" s="17" t="s">
        <v>42</v>
      </c>
      <c r="B23" s="18">
        <f aca="true" t="shared" si="1" ref="B23:L23">SUM(B20:B22)</f>
        <v>1</v>
      </c>
      <c r="C23" s="18">
        <f t="shared" si="1"/>
        <v>9</v>
      </c>
      <c r="D23" s="18">
        <f t="shared" si="1"/>
        <v>15</v>
      </c>
      <c r="E23" s="18">
        <f t="shared" si="1"/>
        <v>19</v>
      </c>
      <c r="F23" s="18">
        <f t="shared" si="1"/>
        <v>83</v>
      </c>
      <c r="G23" s="18">
        <f t="shared" si="1"/>
        <v>18</v>
      </c>
      <c r="H23" s="18">
        <f t="shared" si="1"/>
        <v>47</v>
      </c>
      <c r="I23" s="18">
        <f t="shared" si="1"/>
        <v>7</v>
      </c>
      <c r="J23" s="18">
        <f t="shared" si="1"/>
        <v>6</v>
      </c>
      <c r="K23" s="18">
        <v>0</v>
      </c>
      <c r="L23" s="18">
        <f t="shared" si="1"/>
        <v>205</v>
      </c>
    </row>
    <row r="24" spans="1:12" ht="12">
      <c r="A24" s="101" t="s">
        <v>37</v>
      </c>
      <c r="B24" s="99" t="s">
        <v>2</v>
      </c>
      <c r="C24" s="99"/>
      <c r="D24" s="99" t="s">
        <v>3</v>
      </c>
      <c r="E24" s="99"/>
      <c r="F24" s="99" t="s">
        <v>4</v>
      </c>
      <c r="G24" s="99"/>
      <c r="H24" s="99" t="s">
        <v>5</v>
      </c>
      <c r="I24" s="99"/>
      <c r="J24" s="100" t="s">
        <v>6</v>
      </c>
      <c r="K24" s="100"/>
      <c r="L24" s="101" t="s">
        <v>33</v>
      </c>
    </row>
    <row r="25" spans="1:12" ht="12">
      <c r="A25" s="102"/>
      <c r="B25" s="91" t="s">
        <v>7</v>
      </c>
      <c r="C25" s="91" t="s">
        <v>8</v>
      </c>
      <c r="D25" s="91" t="s">
        <v>7</v>
      </c>
      <c r="E25" s="91" t="s">
        <v>8</v>
      </c>
      <c r="F25" s="91" t="s">
        <v>7</v>
      </c>
      <c r="G25" s="91" t="s">
        <v>8</v>
      </c>
      <c r="H25" s="91" t="s">
        <v>7</v>
      </c>
      <c r="I25" s="91" t="s">
        <v>8</v>
      </c>
      <c r="J25" s="91" t="s">
        <v>7</v>
      </c>
      <c r="K25" s="91" t="s">
        <v>8</v>
      </c>
      <c r="L25" s="102"/>
    </row>
    <row r="26" spans="1:12" ht="12">
      <c r="A26" s="19" t="s">
        <v>16</v>
      </c>
      <c r="B26" s="14">
        <v>0</v>
      </c>
      <c r="C26" s="14">
        <v>1</v>
      </c>
      <c r="D26" s="14">
        <v>0</v>
      </c>
      <c r="E26" s="14">
        <v>3</v>
      </c>
      <c r="F26" s="14">
        <v>22</v>
      </c>
      <c r="G26" s="14">
        <v>6</v>
      </c>
      <c r="H26" s="14">
        <v>20</v>
      </c>
      <c r="I26" s="14">
        <v>0</v>
      </c>
      <c r="J26" s="14">
        <v>3</v>
      </c>
      <c r="K26" s="15">
        <v>0</v>
      </c>
      <c r="L26" s="15">
        <f>SUM(B26:K26)</f>
        <v>55</v>
      </c>
    </row>
    <row r="27" spans="1:12" s="2" customFormat="1" ht="12">
      <c r="A27" s="19" t="s">
        <v>12</v>
      </c>
      <c r="B27" s="14">
        <v>0</v>
      </c>
      <c r="C27" s="14">
        <v>5</v>
      </c>
      <c r="D27" s="14">
        <v>1</v>
      </c>
      <c r="E27" s="14">
        <v>11</v>
      </c>
      <c r="F27" s="14">
        <v>28</v>
      </c>
      <c r="G27" s="14">
        <v>2</v>
      </c>
      <c r="H27" s="14">
        <v>13</v>
      </c>
      <c r="I27" s="14">
        <v>1</v>
      </c>
      <c r="J27" s="14">
        <v>0</v>
      </c>
      <c r="K27" s="15">
        <v>0</v>
      </c>
      <c r="L27" s="15">
        <f>SUM(B27:K27)</f>
        <v>61</v>
      </c>
    </row>
    <row r="28" spans="1:13" s="2" customFormat="1" ht="12">
      <c r="A28" s="17" t="s">
        <v>43</v>
      </c>
      <c r="B28" s="18">
        <f aca="true" t="shared" si="2" ref="B28:L28">SUM(B26:B27)</f>
        <v>0</v>
      </c>
      <c r="C28" s="18">
        <f t="shared" si="2"/>
        <v>6</v>
      </c>
      <c r="D28" s="18">
        <f t="shared" si="2"/>
        <v>1</v>
      </c>
      <c r="E28" s="18">
        <f t="shared" si="2"/>
        <v>14</v>
      </c>
      <c r="F28" s="18">
        <f t="shared" si="2"/>
        <v>50</v>
      </c>
      <c r="G28" s="18">
        <f t="shared" si="2"/>
        <v>8</v>
      </c>
      <c r="H28" s="18">
        <f t="shared" si="2"/>
        <v>33</v>
      </c>
      <c r="I28" s="18">
        <f t="shared" si="2"/>
        <v>1</v>
      </c>
      <c r="J28" s="18">
        <f t="shared" si="2"/>
        <v>3</v>
      </c>
      <c r="K28" s="18">
        <f t="shared" si="2"/>
        <v>0</v>
      </c>
      <c r="L28" s="46">
        <f t="shared" si="2"/>
        <v>116</v>
      </c>
      <c r="M28" s="2" t="s">
        <v>65</v>
      </c>
    </row>
    <row r="29" spans="1:12" ht="12">
      <c r="A29" s="101" t="s">
        <v>38</v>
      </c>
      <c r="B29" s="99" t="s">
        <v>2</v>
      </c>
      <c r="C29" s="99"/>
      <c r="D29" s="99" t="s">
        <v>3</v>
      </c>
      <c r="E29" s="99"/>
      <c r="F29" s="99" t="s">
        <v>4</v>
      </c>
      <c r="G29" s="99"/>
      <c r="H29" s="99" t="s">
        <v>5</v>
      </c>
      <c r="I29" s="99"/>
      <c r="J29" s="100" t="s">
        <v>6</v>
      </c>
      <c r="K29" s="100"/>
      <c r="L29" s="101" t="s">
        <v>33</v>
      </c>
    </row>
    <row r="30" spans="1:12" ht="12">
      <c r="A30" s="102"/>
      <c r="B30" s="91" t="s">
        <v>7</v>
      </c>
      <c r="C30" s="91" t="s">
        <v>8</v>
      </c>
      <c r="D30" s="91" t="s">
        <v>7</v>
      </c>
      <c r="E30" s="91" t="s">
        <v>8</v>
      </c>
      <c r="F30" s="91" t="s">
        <v>7</v>
      </c>
      <c r="G30" s="91" t="s">
        <v>8</v>
      </c>
      <c r="H30" s="91" t="s">
        <v>7</v>
      </c>
      <c r="I30" s="91" t="s">
        <v>8</v>
      </c>
      <c r="J30" s="91" t="s">
        <v>7</v>
      </c>
      <c r="K30" s="91" t="s">
        <v>8</v>
      </c>
      <c r="L30" s="102"/>
    </row>
    <row r="31" spans="1:12" s="3" customFormat="1" ht="12">
      <c r="A31" s="19" t="s">
        <v>17</v>
      </c>
      <c r="B31" s="14">
        <v>0</v>
      </c>
      <c r="C31" s="14">
        <v>1</v>
      </c>
      <c r="D31" s="14">
        <v>0</v>
      </c>
      <c r="E31" s="14">
        <v>4</v>
      </c>
      <c r="F31" s="14">
        <v>1</v>
      </c>
      <c r="G31" s="14">
        <v>1</v>
      </c>
      <c r="H31" s="14">
        <v>33</v>
      </c>
      <c r="I31" s="14">
        <v>0</v>
      </c>
      <c r="J31" s="14">
        <v>9</v>
      </c>
      <c r="K31" s="15">
        <v>0</v>
      </c>
      <c r="L31" s="15">
        <f>SUM(B31:K31)</f>
        <v>49</v>
      </c>
    </row>
    <row r="32" spans="1:12" ht="12">
      <c r="A32" s="13" t="s">
        <v>18</v>
      </c>
      <c r="B32" s="14">
        <v>0</v>
      </c>
      <c r="C32" s="14">
        <v>1</v>
      </c>
      <c r="D32" s="14">
        <v>2</v>
      </c>
      <c r="E32" s="14">
        <v>19</v>
      </c>
      <c r="F32" s="14">
        <v>22</v>
      </c>
      <c r="G32" s="14">
        <v>1</v>
      </c>
      <c r="H32" s="14">
        <v>46</v>
      </c>
      <c r="I32" s="14">
        <v>0</v>
      </c>
      <c r="J32" s="14">
        <v>8</v>
      </c>
      <c r="K32" s="15">
        <v>0</v>
      </c>
      <c r="L32" s="15">
        <f>SUM(B32:K32)</f>
        <v>99</v>
      </c>
    </row>
    <row r="33" spans="1:12" s="2" customFormat="1" ht="12">
      <c r="A33" s="19" t="s">
        <v>12</v>
      </c>
      <c r="B33" s="14">
        <v>0</v>
      </c>
      <c r="C33" s="14">
        <v>0</v>
      </c>
      <c r="D33" s="14">
        <v>2</v>
      </c>
      <c r="E33" s="14">
        <v>6</v>
      </c>
      <c r="F33" s="14">
        <v>18</v>
      </c>
      <c r="G33" s="14">
        <v>3</v>
      </c>
      <c r="H33" s="14">
        <v>15</v>
      </c>
      <c r="I33" s="14">
        <v>0</v>
      </c>
      <c r="J33" s="14">
        <v>0</v>
      </c>
      <c r="K33" s="15">
        <v>0</v>
      </c>
      <c r="L33" s="15">
        <f>SUM(B33:K33)</f>
        <v>44</v>
      </c>
    </row>
    <row r="34" spans="1:12" s="2" customFormat="1" ht="12">
      <c r="A34" s="17" t="s">
        <v>44</v>
      </c>
      <c r="B34" s="18">
        <f aca="true" t="shared" si="3" ref="B34:L34">SUM(B30:B33)</f>
        <v>0</v>
      </c>
      <c r="C34" s="18">
        <f t="shared" si="3"/>
        <v>2</v>
      </c>
      <c r="D34" s="18">
        <f t="shared" si="3"/>
        <v>4</v>
      </c>
      <c r="E34" s="18">
        <f t="shared" si="3"/>
        <v>29</v>
      </c>
      <c r="F34" s="18">
        <f t="shared" si="3"/>
        <v>41</v>
      </c>
      <c r="G34" s="18">
        <f t="shared" si="3"/>
        <v>5</v>
      </c>
      <c r="H34" s="18">
        <f t="shared" si="3"/>
        <v>94</v>
      </c>
      <c r="I34" s="18">
        <f t="shared" si="3"/>
        <v>0</v>
      </c>
      <c r="J34" s="18">
        <f t="shared" si="3"/>
        <v>17</v>
      </c>
      <c r="K34" s="18">
        <f t="shared" si="3"/>
        <v>0</v>
      </c>
      <c r="L34" s="18">
        <f t="shared" si="3"/>
        <v>192</v>
      </c>
    </row>
    <row r="35" spans="1:12" ht="12">
      <c r="A35" s="101" t="s">
        <v>39</v>
      </c>
      <c r="B35" s="99" t="s">
        <v>2</v>
      </c>
      <c r="C35" s="99"/>
      <c r="D35" s="99" t="s">
        <v>3</v>
      </c>
      <c r="E35" s="99"/>
      <c r="F35" s="99" t="s">
        <v>4</v>
      </c>
      <c r="G35" s="99"/>
      <c r="H35" s="99" t="s">
        <v>5</v>
      </c>
      <c r="I35" s="99"/>
      <c r="J35" s="100" t="s">
        <v>6</v>
      </c>
      <c r="K35" s="100"/>
      <c r="L35" s="101" t="s">
        <v>33</v>
      </c>
    </row>
    <row r="36" spans="1:12" ht="12">
      <c r="A36" s="102"/>
      <c r="B36" s="91" t="s">
        <v>7</v>
      </c>
      <c r="C36" s="91" t="s">
        <v>8</v>
      </c>
      <c r="D36" s="91" t="s">
        <v>7</v>
      </c>
      <c r="E36" s="91" t="s">
        <v>8</v>
      </c>
      <c r="F36" s="91" t="s">
        <v>7</v>
      </c>
      <c r="G36" s="91" t="s">
        <v>8</v>
      </c>
      <c r="H36" s="91" t="s">
        <v>7</v>
      </c>
      <c r="I36" s="91" t="s">
        <v>8</v>
      </c>
      <c r="J36" s="91" t="s">
        <v>7</v>
      </c>
      <c r="K36" s="91" t="s">
        <v>8</v>
      </c>
      <c r="L36" s="102"/>
    </row>
    <row r="37" spans="1:12" ht="12">
      <c r="A37" s="19" t="s">
        <v>19</v>
      </c>
      <c r="B37" s="14">
        <v>0</v>
      </c>
      <c r="C37" s="14">
        <v>0</v>
      </c>
      <c r="D37" s="14">
        <v>2</v>
      </c>
      <c r="E37" s="14">
        <v>0</v>
      </c>
      <c r="F37" s="14">
        <v>12</v>
      </c>
      <c r="G37" s="14">
        <v>7</v>
      </c>
      <c r="H37" s="14">
        <v>27</v>
      </c>
      <c r="I37" s="14">
        <v>2</v>
      </c>
      <c r="J37" s="14">
        <v>4</v>
      </c>
      <c r="K37" s="14">
        <v>0</v>
      </c>
      <c r="L37" s="14">
        <f>SUM(B37:K37)</f>
        <v>54</v>
      </c>
    </row>
    <row r="38" spans="1:12" ht="12">
      <c r="A38" s="19" t="s">
        <v>12</v>
      </c>
      <c r="B38" s="14">
        <v>0</v>
      </c>
      <c r="C38" s="14">
        <v>0</v>
      </c>
      <c r="D38" s="14">
        <v>0</v>
      </c>
      <c r="E38" s="14">
        <v>3</v>
      </c>
      <c r="F38" s="14">
        <v>25</v>
      </c>
      <c r="G38" s="14">
        <v>6</v>
      </c>
      <c r="H38" s="14">
        <v>18</v>
      </c>
      <c r="I38" s="14">
        <v>0</v>
      </c>
      <c r="J38" s="14">
        <v>2</v>
      </c>
      <c r="K38" s="15">
        <v>0</v>
      </c>
      <c r="L38" s="15">
        <f>SUM(B38:K38)</f>
        <v>54</v>
      </c>
    </row>
    <row r="39" spans="1:12" s="2" customFormat="1" ht="12">
      <c r="A39" s="19" t="s">
        <v>15</v>
      </c>
      <c r="B39" s="14">
        <v>0</v>
      </c>
      <c r="C39" s="14">
        <v>2</v>
      </c>
      <c r="D39" s="14">
        <v>1</v>
      </c>
      <c r="E39" s="14">
        <v>10</v>
      </c>
      <c r="F39" s="14">
        <v>4</v>
      </c>
      <c r="G39" s="14">
        <v>3</v>
      </c>
      <c r="H39" s="14">
        <v>47</v>
      </c>
      <c r="I39" s="14">
        <v>0</v>
      </c>
      <c r="J39" s="14">
        <v>4</v>
      </c>
      <c r="K39" s="15">
        <v>0</v>
      </c>
      <c r="L39" s="15">
        <f>SUM(B39:K39)</f>
        <v>71</v>
      </c>
    </row>
    <row r="40" spans="1:12" ht="12">
      <c r="A40" s="17" t="s">
        <v>46</v>
      </c>
      <c r="B40" s="18">
        <f aca="true" t="shared" si="4" ref="B40:L40">SUM(B36:B39)</f>
        <v>0</v>
      </c>
      <c r="C40" s="18">
        <f t="shared" si="4"/>
        <v>2</v>
      </c>
      <c r="D40" s="18">
        <f t="shared" si="4"/>
        <v>3</v>
      </c>
      <c r="E40" s="18">
        <f t="shared" si="4"/>
        <v>13</v>
      </c>
      <c r="F40" s="18">
        <f t="shared" si="4"/>
        <v>41</v>
      </c>
      <c r="G40" s="18">
        <f t="shared" si="4"/>
        <v>16</v>
      </c>
      <c r="H40" s="18">
        <f t="shared" si="4"/>
        <v>92</v>
      </c>
      <c r="I40" s="18">
        <f t="shared" si="4"/>
        <v>2</v>
      </c>
      <c r="J40" s="18">
        <f t="shared" si="4"/>
        <v>10</v>
      </c>
      <c r="K40" s="18">
        <f t="shared" si="4"/>
        <v>0</v>
      </c>
      <c r="L40" s="20">
        <f t="shared" si="4"/>
        <v>179</v>
      </c>
    </row>
    <row r="41" spans="1:12" ht="12">
      <c r="A41" s="21" t="s">
        <v>45</v>
      </c>
      <c r="B41" s="91">
        <f aca="true" t="shared" si="5" ref="B41:K41">B17+B23+B28+B34+B40</f>
        <v>6</v>
      </c>
      <c r="C41" s="91">
        <f t="shared" si="5"/>
        <v>29</v>
      </c>
      <c r="D41" s="91">
        <f t="shared" si="5"/>
        <v>70</v>
      </c>
      <c r="E41" s="91">
        <f t="shared" si="5"/>
        <v>101</v>
      </c>
      <c r="F41" s="91">
        <f t="shared" si="5"/>
        <v>371</v>
      </c>
      <c r="G41" s="91">
        <f t="shared" si="5"/>
        <v>101</v>
      </c>
      <c r="H41" s="91">
        <f t="shared" si="5"/>
        <v>467</v>
      </c>
      <c r="I41" s="91">
        <f t="shared" si="5"/>
        <v>24</v>
      </c>
      <c r="J41" s="91">
        <f t="shared" si="5"/>
        <v>60</v>
      </c>
      <c r="K41" s="22">
        <f t="shared" si="5"/>
        <v>0</v>
      </c>
      <c r="L41" s="23">
        <f>L17+L23+L28+L34+L40</f>
        <v>1229</v>
      </c>
    </row>
    <row r="42" spans="1:12" ht="12">
      <c r="A42" s="24" t="s">
        <v>60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1:193" ht="12.75">
      <c r="A43" s="26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1:193" ht="12.75">
      <c r="A44" s="26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1:193" ht="12.75">
      <c r="A45" s="26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22.5" customHeight="1">
      <c r="A46" s="26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27" customHeight="1">
      <c r="A47" s="26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 hidden="1">
      <c r="A48" s="26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2.75" hidden="1">
      <c r="A49" s="26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1:193" ht="12.75" hidden="1">
      <c r="A50" s="26"/>
      <c r="B50" s="25"/>
      <c r="C50" s="25"/>
      <c r="D50" s="25" t="s">
        <v>20</v>
      </c>
      <c r="E50" s="25"/>
      <c r="F50" s="25"/>
      <c r="G50" s="25"/>
      <c r="H50" s="25"/>
      <c r="I50" s="25"/>
      <c r="J50" s="25"/>
      <c r="K50" s="25"/>
      <c r="L50" s="25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 hidden="1">
      <c r="A51" s="26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33.75" customHeight="1">
      <c r="A52" s="104"/>
      <c r="B52" s="104"/>
      <c r="C52" s="104"/>
      <c r="D52" s="104"/>
      <c r="E52" s="104"/>
      <c r="F52" s="104"/>
      <c r="G52" s="104"/>
      <c r="H52" s="104"/>
      <c r="I52" s="27"/>
      <c r="J52" s="27"/>
      <c r="K52" s="27"/>
      <c r="L52" s="27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5.75">
      <c r="A53" s="104"/>
      <c r="B53" s="104"/>
      <c r="C53" s="104"/>
      <c r="D53" s="104"/>
      <c r="E53" s="104"/>
      <c r="F53" s="104"/>
      <c r="G53" s="104"/>
      <c r="H53" s="104"/>
      <c r="I53" s="27"/>
      <c r="J53" s="27"/>
      <c r="K53" s="27"/>
      <c r="L53" s="27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2" s="4" customFormat="1" ht="15">
      <c r="A54" s="10" t="str">
        <f>C5</f>
        <v>Posição em 30 de novembro de 2012</v>
      </c>
      <c r="B54" s="28"/>
      <c r="C54" s="29"/>
      <c r="D54" s="29"/>
      <c r="E54" s="29"/>
      <c r="F54" s="29"/>
      <c r="G54" s="29"/>
      <c r="H54" s="29"/>
      <c r="I54" s="29"/>
      <c r="J54" s="29"/>
      <c r="K54" s="29"/>
      <c r="L54" s="29"/>
    </row>
    <row r="55" spans="1:12" s="4" customFormat="1" ht="12.75">
      <c r="A55" s="103" t="s">
        <v>49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</row>
    <row r="56" spans="1:12" s="4" customFormat="1" ht="12.75">
      <c r="A56" s="95" t="s">
        <v>48</v>
      </c>
      <c r="B56" s="95" t="s">
        <v>21</v>
      </c>
      <c r="C56" s="30" t="s">
        <v>22</v>
      </c>
      <c r="D56" s="95" t="s">
        <v>23</v>
      </c>
      <c r="E56" s="30" t="s">
        <v>22</v>
      </c>
      <c r="F56" s="95" t="s">
        <v>24</v>
      </c>
      <c r="G56" s="30" t="s">
        <v>22</v>
      </c>
      <c r="H56" s="95" t="s">
        <v>25</v>
      </c>
      <c r="I56" s="30" t="s">
        <v>22</v>
      </c>
      <c r="J56" s="30" t="s">
        <v>26</v>
      </c>
      <c r="K56" s="30" t="s">
        <v>22</v>
      </c>
      <c r="L56" s="95" t="s">
        <v>33</v>
      </c>
    </row>
    <row r="57" spans="1:12" s="4" customFormat="1" ht="12.75">
      <c r="A57" s="96"/>
      <c r="B57" s="96"/>
      <c r="C57" s="31" t="s">
        <v>48</v>
      </c>
      <c r="D57" s="96"/>
      <c r="E57" s="31" t="s">
        <v>48</v>
      </c>
      <c r="F57" s="96"/>
      <c r="G57" s="31" t="s">
        <v>48</v>
      </c>
      <c r="H57" s="96"/>
      <c r="I57" s="31" t="s">
        <v>48</v>
      </c>
      <c r="J57" s="31" t="s">
        <v>50</v>
      </c>
      <c r="K57" s="31" t="s">
        <v>48</v>
      </c>
      <c r="L57" s="96"/>
    </row>
    <row r="58" spans="1:12" s="4" customFormat="1" ht="12.75">
      <c r="A58" s="19" t="s">
        <v>28</v>
      </c>
      <c r="B58" s="14">
        <f>B17</f>
        <v>5</v>
      </c>
      <c r="C58" s="32">
        <f>B58/$L$58</f>
        <v>0.011547344110854504</v>
      </c>
      <c r="D58" s="14">
        <f>D17</f>
        <v>47</v>
      </c>
      <c r="E58" s="32">
        <f>D58/$L$58</f>
        <v>0.10854503464203233</v>
      </c>
      <c r="F58" s="14">
        <f>F17</f>
        <v>156</v>
      </c>
      <c r="G58" s="32">
        <f>F58/$L$58</f>
        <v>0.36027713625866054</v>
      </c>
      <c r="H58" s="14">
        <f>H17</f>
        <v>201</v>
      </c>
      <c r="I58" s="32">
        <f>H58/$L$58</f>
        <v>0.46420323325635104</v>
      </c>
      <c r="J58" s="14">
        <f>J17</f>
        <v>24</v>
      </c>
      <c r="K58" s="32">
        <f>J58/L58</f>
        <v>0.05542725173210162</v>
      </c>
      <c r="L58" s="15">
        <f>B58+D58+F58+H58+J58</f>
        <v>433</v>
      </c>
    </row>
    <row r="59" spans="1:193" ht="12" customHeight="1">
      <c r="A59" s="19" t="s">
        <v>29</v>
      </c>
      <c r="B59" s="14">
        <f>B23</f>
        <v>1</v>
      </c>
      <c r="C59" s="32">
        <f>B59/$L$59</f>
        <v>0.006578947368421052</v>
      </c>
      <c r="D59" s="14">
        <f>D23</f>
        <v>15</v>
      </c>
      <c r="E59" s="32">
        <f>D59/$L$59</f>
        <v>0.09868421052631579</v>
      </c>
      <c r="F59" s="14">
        <f>F23</f>
        <v>83</v>
      </c>
      <c r="G59" s="32">
        <f>F59/$L$59</f>
        <v>0.5460526315789473</v>
      </c>
      <c r="H59" s="14">
        <f>H23</f>
        <v>47</v>
      </c>
      <c r="I59" s="32">
        <f>H59/L59</f>
        <v>0.3092105263157895</v>
      </c>
      <c r="J59" s="14">
        <f>J23</f>
        <v>6</v>
      </c>
      <c r="K59" s="32">
        <f>J59/L59</f>
        <v>0.039473684210526314</v>
      </c>
      <c r="L59" s="33">
        <f>B59+D59+F59+H59+J59</f>
        <v>152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12.75">
      <c r="A60" s="19" t="s">
        <v>30</v>
      </c>
      <c r="B60" s="14">
        <f>B28</f>
        <v>0</v>
      </c>
      <c r="C60" s="32">
        <f>B60/$L$60</f>
        <v>0</v>
      </c>
      <c r="D60" s="14">
        <f>D28</f>
        <v>1</v>
      </c>
      <c r="E60" s="32">
        <f>D60/$L$60</f>
        <v>0.011494252873563218</v>
      </c>
      <c r="F60" s="14">
        <f>F28</f>
        <v>50</v>
      </c>
      <c r="G60" s="32">
        <f>F60/$L$60</f>
        <v>0.5747126436781609</v>
      </c>
      <c r="H60" s="14">
        <f>H28</f>
        <v>33</v>
      </c>
      <c r="I60" s="32">
        <f>H60/L60</f>
        <v>0.3793103448275862</v>
      </c>
      <c r="J60" s="14">
        <f>J28</f>
        <v>3</v>
      </c>
      <c r="K60" s="32">
        <f>J60/L60</f>
        <v>0.034482758620689655</v>
      </c>
      <c r="L60" s="33">
        <f>B60+D60+F60+H60+J60</f>
        <v>87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9" t="s">
        <v>31</v>
      </c>
      <c r="B61" s="14">
        <f>B34</f>
        <v>0</v>
      </c>
      <c r="C61" s="32">
        <f>B61/$L$61</f>
        <v>0</v>
      </c>
      <c r="D61" s="14">
        <f>D34</f>
        <v>4</v>
      </c>
      <c r="E61" s="32">
        <f>D61/$L$61</f>
        <v>0.02564102564102564</v>
      </c>
      <c r="F61" s="14">
        <f>F34</f>
        <v>41</v>
      </c>
      <c r="G61" s="32">
        <f>F61/$L$61</f>
        <v>0.26282051282051283</v>
      </c>
      <c r="H61" s="14">
        <f>H34</f>
        <v>94</v>
      </c>
      <c r="I61" s="32">
        <f>H61/L61</f>
        <v>0.6025641025641025</v>
      </c>
      <c r="J61" s="14">
        <f>J34</f>
        <v>17</v>
      </c>
      <c r="K61" s="32">
        <f>J61/L61</f>
        <v>0.10897435897435898</v>
      </c>
      <c r="L61" s="33">
        <f>B61+D61+F61+H61+J61</f>
        <v>156</v>
      </c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>
      <c r="A62" s="19" t="s">
        <v>32</v>
      </c>
      <c r="B62" s="14">
        <f>B40</f>
        <v>0</v>
      </c>
      <c r="C62" s="32">
        <f>B62/$L$62</f>
        <v>0</v>
      </c>
      <c r="D62" s="14">
        <f>D40</f>
        <v>3</v>
      </c>
      <c r="E62" s="32">
        <f>D62/$L$62</f>
        <v>0.02054794520547945</v>
      </c>
      <c r="F62" s="14">
        <f>F40</f>
        <v>41</v>
      </c>
      <c r="G62" s="32">
        <f>F62/$L$62</f>
        <v>0.2808219178082192</v>
      </c>
      <c r="H62" s="14">
        <f>H40</f>
        <v>92</v>
      </c>
      <c r="I62" s="32">
        <f>H62/L62</f>
        <v>0.6301369863013698</v>
      </c>
      <c r="J62" s="14">
        <f>J40</f>
        <v>10</v>
      </c>
      <c r="K62" s="32">
        <f>J62/L62</f>
        <v>0.0684931506849315</v>
      </c>
      <c r="L62" s="14">
        <f>B62+D62+F62+H62+J62</f>
        <v>146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34" t="s">
        <v>33</v>
      </c>
      <c r="B63" s="92">
        <f>SUM(B58:B62)</f>
        <v>6</v>
      </c>
      <c r="C63" s="35">
        <f>B63/$L$63</f>
        <v>0.006160164271047228</v>
      </c>
      <c r="D63" s="92">
        <f>SUM(D58:D62)</f>
        <v>70</v>
      </c>
      <c r="E63" s="35">
        <f>D63/$L$63</f>
        <v>0.07186858316221766</v>
      </c>
      <c r="F63" s="92">
        <f>SUM(F58:F62)</f>
        <v>371</v>
      </c>
      <c r="G63" s="35">
        <f>F63/$L$63</f>
        <v>0.3809034907597536</v>
      </c>
      <c r="H63" s="92">
        <f>SUM(H58:H62)</f>
        <v>467</v>
      </c>
      <c r="I63" s="35">
        <f>H63/$L$63</f>
        <v>0.4794661190965092</v>
      </c>
      <c r="J63" s="92">
        <f>SUM(J58:J62)</f>
        <v>60</v>
      </c>
      <c r="K63" s="35">
        <f>J63/$L$63</f>
        <v>0.061601642710472276</v>
      </c>
      <c r="L63" s="36">
        <f>SUM(L58:L62)</f>
        <v>974</v>
      </c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6"/>
      <c r="B64" s="7">
        <f>B63/L63</f>
        <v>0.006160164271047228</v>
      </c>
      <c r="C64" s="7"/>
      <c r="D64" s="7">
        <f>D63/L63</f>
        <v>0.07186858316221766</v>
      </c>
      <c r="E64" s="7"/>
      <c r="F64" s="7">
        <f>F63/L63</f>
        <v>0.3809034907597536</v>
      </c>
      <c r="G64" s="7"/>
      <c r="H64" s="7">
        <f>H63/L63</f>
        <v>0.4794661190965092</v>
      </c>
      <c r="I64" s="7"/>
      <c r="J64" s="7">
        <f>J63/L63</f>
        <v>0.061601642710472276</v>
      </c>
      <c r="K64" s="7"/>
      <c r="L64" s="8">
        <f>SUM(B64:J64)</f>
        <v>1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6"/>
      <c r="B65" s="11"/>
      <c r="C65" s="37"/>
      <c r="D65" s="6"/>
      <c r="E65" s="6"/>
      <c r="F65" s="6"/>
      <c r="G65" s="6"/>
      <c r="H65" s="6"/>
      <c r="I65" s="6"/>
      <c r="J65" s="6"/>
      <c r="K65" s="6"/>
      <c r="L65" s="6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03" t="s">
        <v>51</v>
      </c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95" t="s">
        <v>48</v>
      </c>
      <c r="B67" s="95" t="s">
        <v>21</v>
      </c>
      <c r="C67" s="30" t="s">
        <v>22</v>
      </c>
      <c r="D67" s="95" t="s">
        <v>23</v>
      </c>
      <c r="E67" s="30" t="s">
        <v>22</v>
      </c>
      <c r="F67" s="95" t="s">
        <v>24</v>
      </c>
      <c r="G67" s="30" t="s">
        <v>22</v>
      </c>
      <c r="H67" s="95" t="s">
        <v>25</v>
      </c>
      <c r="I67" s="30" t="s">
        <v>22</v>
      </c>
      <c r="J67" s="30" t="s">
        <v>26</v>
      </c>
      <c r="K67" s="30" t="s">
        <v>22</v>
      </c>
      <c r="L67" s="95" t="s">
        <v>33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96"/>
      <c r="B68" s="96"/>
      <c r="C68" s="31" t="s">
        <v>48</v>
      </c>
      <c r="D68" s="96"/>
      <c r="E68" s="31" t="s">
        <v>48</v>
      </c>
      <c r="F68" s="96"/>
      <c r="G68" s="31" t="s">
        <v>48</v>
      </c>
      <c r="H68" s="96"/>
      <c r="I68" s="31" t="s">
        <v>48</v>
      </c>
      <c r="J68" s="31" t="s">
        <v>50</v>
      </c>
      <c r="K68" s="31" t="s">
        <v>48</v>
      </c>
      <c r="L68" s="96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 s="19" t="s">
        <v>28</v>
      </c>
      <c r="B69" s="14">
        <f>C17</f>
        <v>10</v>
      </c>
      <c r="C69" s="32">
        <f aca="true" t="shared" si="6" ref="C69:C74">B69/L69</f>
        <v>0.09615384615384616</v>
      </c>
      <c r="D69" s="14">
        <f>E17</f>
        <v>26</v>
      </c>
      <c r="E69" s="32">
        <f aca="true" t="shared" si="7" ref="E69:E74">D69/L69</f>
        <v>0.25</v>
      </c>
      <c r="F69" s="14">
        <f>G17</f>
        <v>54</v>
      </c>
      <c r="G69" s="32">
        <f aca="true" t="shared" si="8" ref="G69:G74">F69/L69</f>
        <v>0.5192307692307693</v>
      </c>
      <c r="H69" s="14">
        <f>I17</f>
        <v>14</v>
      </c>
      <c r="I69" s="32">
        <f aca="true" t="shared" si="9" ref="I69:I74">H69/L69</f>
        <v>0.1346153846153846</v>
      </c>
      <c r="J69" s="14">
        <f>K17</f>
        <v>0</v>
      </c>
      <c r="K69" s="32">
        <f aca="true" t="shared" si="10" ref="K69:K74">J69/L69</f>
        <v>0</v>
      </c>
      <c r="L69" s="33">
        <f>B69+D69+F69+H69+J69</f>
        <v>104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2" s="5" customFormat="1" ht="12.75">
      <c r="A70" s="19" t="s">
        <v>29</v>
      </c>
      <c r="B70" s="14">
        <f>C23</f>
        <v>9</v>
      </c>
      <c r="C70" s="32">
        <f t="shared" si="6"/>
        <v>0.16981132075471697</v>
      </c>
      <c r="D70" s="14">
        <f>E23</f>
        <v>19</v>
      </c>
      <c r="E70" s="32">
        <f t="shared" si="7"/>
        <v>0.3584905660377358</v>
      </c>
      <c r="F70" s="14">
        <f>G23</f>
        <v>18</v>
      </c>
      <c r="G70" s="32">
        <f t="shared" si="8"/>
        <v>0.33962264150943394</v>
      </c>
      <c r="H70" s="14">
        <f>I23</f>
        <v>7</v>
      </c>
      <c r="I70" s="32">
        <f t="shared" si="9"/>
        <v>0.1320754716981132</v>
      </c>
      <c r="J70" s="14">
        <f>K23</f>
        <v>0</v>
      </c>
      <c r="K70" s="32">
        <f t="shared" si="10"/>
        <v>0</v>
      </c>
      <c r="L70" s="33">
        <f>B70+D70+F70+H70+J70</f>
        <v>53</v>
      </c>
    </row>
    <row r="71" spans="1:193" ht="12.75">
      <c r="A71" s="19" t="s">
        <v>30</v>
      </c>
      <c r="B71" s="14">
        <f>C28</f>
        <v>6</v>
      </c>
      <c r="C71" s="32">
        <f t="shared" si="6"/>
        <v>0.20689655172413793</v>
      </c>
      <c r="D71" s="14">
        <f>E28</f>
        <v>14</v>
      </c>
      <c r="E71" s="32">
        <f t="shared" si="7"/>
        <v>0.4827586206896552</v>
      </c>
      <c r="F71" s="14">
        <f>G28</f>
        <v>8</v>
      </c>
      <c r="G71" s="32">
        <f t="shared" si="8"/>
        <v>0.27586206896551724</v>
      </c>
      <c r="H71" s="14">
        <f>I28</f>
        <v>1</v>
      </c>
      <c r="I71" s="32">
        <f t="shared" si="9"/>
        <v>0.034482758620689655</v>
      </c>
      <c r="J71" s="14">
        <f>K28</f>
        <v>0</v>
      </c>
      <c r="K71" s="32">
        <f t="shared" si="10"/>
        <v>0</v>
      </c>
      <c r="L71" s="33">
        <f>B71+D71+F71+H71+J71</f>
        <v>29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 s="19" t="s">
        <v>31</v>
      </c>
      <c r="B72" s="14">
        <f>C34</f>
        <v>2</v>
      </c>
      <c r="C72" s="32">
        <f t="shared" si="6"/>
        <v>0.05555555555555555</v>
      </c>
      <c r="D72" s="14">
        <f>E34</f>
        <v>29</v>
      </c>
      <c r="E72" s="32">
        <f t="shared" si="7"/>
        <v>0.8055555555555556</v>
      </c>
      <c r="F72" s="14">
        <f>G34</f>
        <v>5</v>
      </c>
      <c r="G72" s="32">
        <f t="shared" si="8"/>
        <v>0.1388888888888889</v>
      </c>
      <c r="H72" s="14">
        <f>I34</f>
        <v>0</v>
      </c>
      <c r="I72" s="32">
        <f t="shared" si="9"/>
        <v>0</v>
      </c>
      <c r="J72" s="14">
        <f>K34</f>
        <v>0</v>
      </c>
      <c r="K72" s="32">
        <f t="shared" si="10"/>
        <v>0</v>
      </c>
      <c r="L72" s="15">
        <f>B72+D72+F72+H72+J72</f>
        <v>36</v>
      </c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 s="19" t="s">
        <v>32</v>
      </c>
      <c r="B73" s="14">
        <f>C40</f>
        <v>2</v>
      </c>
      <c r="C73" s="32">
        <f t="shared" si="6"/>
        <v>0.06060606060606061</v>
      </c>
      <c r="D73" s="14">
        <f>E40</f>
        <v>13</v>
      </c>
      <c r="E73" s="32">
        <f t="shared" si="7"/>
        <v>0.3939393939393939</v>
      </c>
      <c r="F73" s="14">
        <f>G40</f>
        <v>16</v>
      </c>
      <c r="G73" s="32">
        <f t="shared" si="8"/>
        <v>0.48484848484848486</v>
      </c>
      <c r="H73" s="14">
        <f>I40</f>
        <v>2</v>
      </c>
      <c r="I73" s="32">
        <f t="shared" si="9"/>
        <v>0.06060606060606061</v>
      </c>
      <c r="J73" s="14">
        <f>K40</f>
        <v>0</v>
      </c>
      <c r="K73" s="32">
        <f t="shared" si="10"/>
        <v>0</v>
      </c>
      <c r="L73" s="15">
        <f>B73+D73+F73+H73+J73</f>
        <v>33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 s="34" t="s">
        <v>33</v>
      </c>
      <c r="B74" s="92">
        <f>SUM(B69:B73)</f>
        <v>29</v>
      </c>
      <c r="C74" s="35">
        <f t="shared" si="6"/>
        <v>0.11372549019607843</v>
      </c>
      <c r="D74" s="92">
        <f>SUM(D69:D73)</f>
        <v>101</v>
      </c>
      <c r="E74" s="35">
        <f t="shared" si="7"/>
        <v>0.396078431372549</v>
      </c>
      <c r="F74" s="92">
        <f>SUM(F69:F73)</f>
        <v>101</v>
      </c>
      <c r="G74" s="35">
        <f t="shared" si="8"/>
        <v>0.396078431372549</v>
      </c>
      <c r="H74" s="92">
        <f>SUM(H69:H73)</f>
        <v>24</v>
      </c>
      <c r="I74" s="35">
        <f t="shared" si="9"/>
        <v>0.09411764705882353</v>
      </c>
      <c r="J74" s="92">
        <f>SUM(J69:J73)</f>
        <v>0</v>
      </c>
      <c r="K74" s="35">
        <f t="shared" si="10"/>
        <v>0</v>
      </c>
      <c r="L74" s="36">
        <f>SUM(L69:L73)</f>
        <v>255</v>
      </c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 s="6"/>
      <c r="B75" s="7">
        <f>B74/L74</f>
        <v>0.11372549019607843</v>
      </c>
      <c r="C75" s="7"/>
      <c r="D75" s="7">
        <f>D74/L74</f>
        <v>0.396078431372549</v>
      </c>
      <c r="E75" s="7"/>
      <c r="F75" s="7">
        <f>F74/L74</f>
        <v>0.396078431372549</v>
      </c>
      <c r="G75" s="7"/>
      <c r="H75" s="7">
        <f>H74/L74</f>
        <v>0.09411764705882353</v>
      </c>
      <c r="I75" s="7"/>
      <c r="J75" s="7">
        <f>J74/L74</f>
        <v>0</v>
      </c>
      <c r="K75" s="7"/>
      <c r="L75" s="8">
        <f>SUM(B75:J75)</f>
        <v>0.9999999999999999</v>
      </c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1:193" ht="12.75">
      <c r="A76" s="6"/>
      <c r="B76" s="11"/>
      <c r="C76" s="11"/>
      <c r="D76" s="6"/>
      <c r="E76" s="6"/>
      <c r="F76" s="6"/>
      <c r="G76" s="6"/>
      <c r="H76" s="6"/>
      <c r="I76" s="6"/>
      <c r="J76" s="6"/>
      <c r="K76" s="6"/>
      <c r="L76" s="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1:193" ht="12.75">
      <c r="A77" s="103" t="s">
        <v>52</v>
      </c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1:193" ht="12.75">
      <c r="A78" s="95" t="s">
        <v>48</v>
      </c>
      <c r="B78" s="95" t="s">
        <v>21</v>
      </c>
      <c r="C78" s="30" t="s">
        <v>22</v>
      </c>
      <c r="D78" s="95" t="s">
        <v>23</v>
      </c>
      <c r="E78" s="30" t="s">
        <v>22</v>
      </c>
      <c r="F78" s="95" t="s">
        <v>24</v>
      </c>
      <c r="G78" s="30" t="s">
        <v>22</v>
      </c>
      <c r="H78" s="95" t="s">
        <v>25</v>
      </c>
      <c r="I78" s="30" t="s">
        <v>22</v>
      </c>
      <c r="J78" s="30" t="s">
        <v>26</v>
      </c>
      <c r="K78" s="30" t="s">
        <v>22</v>
      </c>
      <c r="L78" s="95" t="s">
        <v>33</v>
      </c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1:193" ht="12.75">
      <c r="A79" s="96"/>
      <c r="B79" s="96"/>
      <c r="C79" s="31" t="s">
        <v>48</v>
      </c>
      <c r="D79" s="96"/>
      <c r="E79" s="31" t="s">
        <v>48</v>
      </c>
      <c r="F79" s="96"/>
      <c r="G79" s="31" t="s">
        <v>48</v>
      </c>
      <c r="H79" s="96"/>
      <c r="I79" s="31" t="s">
        <v>48</v>
      </c>
      <c r="J79" s="31" t="s">
        <v>27</v>
      </c>
      <c r="K79" s="31" t="s">
        <v>48</v>
      </c>
      <c r="L79" s="96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1:193" ht="12.75">
      <c r="A80" s="19" t="s">
        <v>28</v>
      </c>
      <c r="B80" s="14">
        <f>B69+B58</f>
        <v>15</v>
      </c>
      <c r="C80" s="32">
        <f>B80/L80</f>
        <v>0.027932960893854747</v>
      </c>
      <c r="D80" s="14">
        <f>D69+D58</f>
        <v>73</v>
      </c>
      <c r="E80" s="32">
        <f>D80/L80</f>
        <v>0.13594040968342644</v>
      </c>
      <c r="F80" s="14">
        <f>F69+F58</f>
        <v>210</v>
      </c>
      <c r="G80" s="32">
        <f>F80/L80</f>
        <v>0.39106145251396646</v>
      </c>
      <c r="H80" s="14">
        <f>H69+H58</f>
        <v>215</v>
      </c>
      <c r="I80" s="32">
        <f>H80/L80</f>
        <v>0.40037243947858475</v>
      </c>
      <c r="J80" s="14">
        <f>J69+J58</f>
        <v>24</v>
      </c>
      <c r="K80" s="32">
        <f>J80/L80</f>
        <v>0.0446927374301676</v>
      </c>
      <c r="L80" s="15">
        <f>B80+D80+F80+H80+J80</f>
        <v>537</v>
      </c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193" ht="12.75">
      <c r="A81" s="19" t="s">
        <v>29</v>
      </c>
      <c r="B81" s="14">
        <f>B70+B59</f>
        <v>10</v>
      </c>
      <c r="C81" s="32">
        <f>B81/L81</f>
        <v>0.04878048780487805</v>
      </c>
      <c r="D81" s="14">
        <f>D70+D59</f>
        <v>34</v>
      </c>
      <c r="E81" s="32">
        <f>D81/L81</f>
        <v>0.16585365853658537</v>
      </c>
      <c r="F81" s="14">
        <f>F70+F59</f>
        <v>101</v>
      </c>
      <c r="G81" s="32">
        <f>F81/L81</f>
        <v>0.4926829268292683</v>
      </c>
      <c r="H81" s="14">
        <f>H70+H59</f>
        <v>54</v>
      </c>
      <c r="I81" s="32">
        <f>H81/L81</f>
        <v>0.2634146341463415</v>
      </c>
      <c r="J81" s="14">
        <f>J70+J59</f>
        <v>6</v>
      </c>
      <c r="K81" s="32">
        <f>J81/L81</f>
        <v>0.02926829268292683</v>
      </c>
      <c r="L81" s="15">
        <f>B81+D81+F81+H81+J81</f>
        <v>205</v>
      </c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</row>
    <row r="82" spans="1:193" ht="12.75">
      <c r="A82" s="19" t="s">
        <v>30</v>
      </c>
      <c r="B82" s="14">
        <f>B71+B60</f>
        <v>6</v>
      </c>
      <c r="C82" s="32">
        <f>B82/L82</f>
        <v>0.05172413793103448</v>
      </c>
      <c r="D82" s="14">
        <f>D71+D60</f>
        <v>15</v>
      </c>
      <c r="E82" s="32">
        <f>D82/L82</f>
        <v>0.12931034482758622</v>
      </c>
      <c r="F82" s="14">
        <f>F71+F60</f>
        <v>58</v>
      </c>
      <c r="G82" s="32">
        <f>F82/L82</f>
        <v>0.5</v>
      </c>
      <c r="H82" s="14">
        <f>H71+H60</f>
        <v>34</v>
      </c>
      <c r="I82" s="32">
        <f>H82/L82</f>
        <v>0.29310344827586204</v>
      </c>
      <c r="J82" s="14">
        <f>J71+J60</f>
        <v>3</v>
      </c>
      <c r="K82" s="32">
        <f>J82/L82</f>
        <v>0.02586206896551724</v>
      </c>
      <c r="L82" s="15">
        <f>B82+D82+F82+H82+J82</f>
        <v>116</v>
      </c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</row>
    <row r="83" spans="1:12" ht="12">
      <c r="A83" s="19" t="s">
        <v>31</v>
      </c>
      <c r="B83" s="14">
        <f>B72+B61</f>
        <v>2</v>
      </c>
      <c r="C83" s="32">
        <f>B83/L83</f>
        <v>0.010416666666666666</v>
      </c>
      <c r="D83" s="14">
        <f>D72+D61</f>
        <v>33</v>
      </c>
      <c r="E83" s="32">
        <f>D83/L83</f>
        <v>0.171875</v>
      </c>
      <c r="F83" s="14">
        <f>F72+F61</f>
        <v>46</v>
      </c>
      <c r="G83" s="32">
        <f>F83/L83</f>
        <v>0.23958333333333334</v>
      </c>
      <c r="H83" s="14">
        <f>H72+H61</f>
        <v>94</v>
      </c>
      <c r="I83" s="32">
        <f>H83/L83</f>
        <v>0.4895833333333333</v>
      </c>
      <c r="J83" s="14">
        <f>J72+J61</f>
        <v>17</v>
      </c>
      <c r="K83" s="32">
        <f>J83/L83</f>
        <v>0.08854166666666667</v>
      </c>
      <c r="L83" s="15">
        <f>B83+D83+F83+H83+J83</f>
        <v>192</v>
      </c>
    </row>
    <row r="84" spans="1:12" ht="12">
      <c r="A84" s="19" t="s">
        <v>32</v>
      </c>
      <c r="B84" s="14">
        <f>B73+B62</f>
        <v>2</v>
      </c>
      <c r="C84" s="32">
        <f>B84/L84</f>
        <v>0.0111731843575419</v>
      </c>
      <c r="D84" s="14">
        <f>D73+D62</f>
        <v>16</v>
      </c>
      <c r="E84" s="32">
        <f>D84/L84</f>
        <v>0.0893854748603352</v>
      </c>
      <c r="F84" s="14">
        <f>F73+F62</f>
        <v>57</v>
      </c>
      <c r="G84" s="32">
        <f>F84/L84</f>
        <v>0.31843575418994413</v>
      </c>
      <c r="H84" s="14">
        <f>H73+H62</f>
        <v>94</v>
      </c>
      <c r="I84" s="32">
        <f>H84/L84</f>
        <v>0.5251396648044693</v>
      </c>
      <c r="J84" s="14">
        <f>J73+J62</f>
        <v>10</v>
      </c>
      <c r="K84" s="32">
        <f>J84/L84</f>
        <v>0.055865921787709494</v>
      </c>
      <c r="L84" s="15">
        <f>B84+D84+F84+H84+J84</f>
        <v>179</v>
      </c>
    </row>
    <row r="85" spans="1:12" ht="12">
      <c r="A85" s="34" t="s">
        <v>33</v>
      </c>
      <c r="B85" s="92">
        <f>SUM(B80:B84)</f>
        <v>35</v>
      </c>
      <c r="C85" s="35">
        <f>B85/$L$85</f>
        <v>0.028478437754271765</v>
      </c>
      <c r="D85" s="92">
        <f>SUM(D80:D84)</f>
        <v>171</v>
      </c>
      <c r="E85" s="35">
        <f>D85/$L$85</f>
        <v>0.13913751017087062</v>
      </c>
      <c r="F85" s="92">
        <f>SUM(F80:F84)</f>
        <v>472</v>
      </c>
      <c r="G85" s="35">
        <f>F85/$L$85</f>
        <v>0.3840520748576078</v>
      </c>
      <c r="H85" s="92">
        <f>SUM(H80:H84)</f>
        <v>491</v>
      </c>
      <c r="I85" s="35">
        <f>H85/$L$85</f>
        <v>0.39951179820992677</v>
      </c>
      <c r="J85" s="92">
        <f>SUM(J80:J84)</f>
        <v>60</v>
      </c>
      <c r="K85" s="35">
        <f>J85/$L$85</f>
        <v>0.04882017900732303</v>
      </c>
      <c r="L85" s="23">
        <f>SUM(L80:L84)</f>
        <v>1229</v>
      </c>
    </row>
    <row r="86" spans="1:12" ht="12">
      <c r="A86" s="6"/>
      <c r="B86" s="7">
        <f>B85/L85</f>
        <v>0.028478437754271765</v>
      </c>
      <c r="C86" s="7"/>
      <c r="D86" s="7">
        <f>D85/L85</f>
        <v>0.13913751017087062</v>
      </c>
      <c r="E86" s="7"/>
      <c r="F86" s="7">
        <f>F85/L85</f>
        <v>0.3840520748576078</v>
      </c>
      <c r="G86" s="7"/>
      <c r="H86" s="7">
        <f>H85/L85</f>
        <v>0.39951179820992677</v>
      </c>
      <c r="I86" s="7"/>
      <c r="J86" s="7">
        <f>J85/L85</f>
        <v>0.04882017900732303</v>
      </c>
      <c r="K86" s="7"/>
      <c r="L86" s="8">
        <f>SUM(B86:J86)</f>
        <v>1</v>
      </c>
    </row>
    <row r="87" spans="1:12" ht="12">
      <c r="A87" s="6"/>
      <c r="B87" s="7"/>
      <c r="C87" s="7"/>
      <c r="D87" s="7"/>
      <c r="E87" s="7"/>
      <c r="F87" s="7"/>
      <c r="G87" s="7"/>
      <c r="H87" s="7"/>
      <c r="I87" s="7"/>
      <c r="J87" s="7"/>
      <c r="K87" s="7"/>
      <c r="L87" s="8"/>
    </row>
    <row r="88" spans="1:12" ht="12" hidden="1">
      <c r="A88" s="6"/>
      <c r="B88" s="7"/>
      <c r="C88" s="7"/>
      <c r="D88" s="7"/>
      <c r="E88" s="7"/>
      <c r="F88" s="7"/>
      <c r="G88" s="7"/>
      <c r="H88" s="7"/>
      <c r="I88" s="7"/>
      <c r="J88" s="7"/>
      <c r="K88" s="7"/>
      <c r="L88" s="8"/>
    </row>
    <row r="89" spans="1:12" ht="12">
      <c r="A89" s="38" t="s">
        <v>40</v>
      </c>
      <c r="B89" s="18" t="s">
        <v>7</v>
      </c>
      <c r="C89" s="18" t="s">
        <v>34</v>
      </c>
      <c r="D89" s="18" t="s">
        <v>33</v>
      </c>
      <c r="E89" s="7"/>
      <c r="F89" s="7"/>
      <c r="G89" s="7"/>
      <c r="H89" s="7"/>
      <c r="I89" s="7"/>
      <c r="J89" s="7"/>
      <c r="K89" s="7"/>
      <c r="L89" s="8"/>
    </row>
    <row r="90" spans="1:12" ht="12">
      <c r="A90" s="19" t="s">
        <v>53</v>
      </c>
      <c r="B90" s="15">
        <f>B63</f>
        <v>6</v>
      </c>
      <c r="C90" s="39">
        <f>B74</f>
        <v>29</v>
      </c>
      <c r="D90" s="40">
        <f>B85</f>
        <v>35</v>
      </c>
      <c r="E90" s="7"/>
      <c r="F90" s="7"/>
      <c r="G90" s="7"/>
      <c r="H90" s="7"/>
      <c r="I90" s="7"/>
      <c r="J90" s="7"/>
      <c r="K90" s="7"/>
      <c r="L90" s="8"/>
    </row>
    <row r="91" spans="1:12" ht="12">
      <c r="A91" s="19" t="s">
        <v>54</v>
      </c>
      <c r="B91" s="15">
        <f>D63</f>
        <v>70</v>
      </c>
      <c r="C91" s="39">
        <f>D74</f>
        <v>101</v>
      </c>
      <c r="D91" s="40">
        <f>D85</f>
        <v>171</v>
      </c>
      <c r="E91" s="7"/>
      <c r="F91" s="7"/>
      <c r="G91" s="7"/>
      <c r="H91" s="7"/>
      <c r="I91" s="7"/>
      <c r="J91" s="7"/>
      <c r="K91" s="7"/>
      <c r="L91" s="8"/>
    </row>
    <row r="92" spans="1:12" ht="12">
      <c r="A92" s="19" t="s">
        <v>55</v>
      </c>
      <c r="B92" s="15">
        <f>F63</f>
        <v>371</v>
      </c>
      <c r="C92" s="39">
        <f>F74</f>
        <v>101</v>
      </c>
      <c r="D92" s="40">
        <f>F85</f>
        <v>472</v>
      </c>
      <c r="E92" s="7"/>
      <c r="F92" s="7"/>
      <c r="G92" s="7"/>
      <c r="H92" s="7"/>
      <c r="I92" s="7"/>
      <c r="J92" s="7"/>
      <c r="K92" s="7"/>
      <c r="L92" s="8"/>
    </row>
    <row r="93" spans="1:12" ht="12">
      <c r="A93" s="19" t="s">
        <v>56</v>
      </c>
      <c r="B93" s="15">
        <f>H63</f>
        <v>467</v>
      </c>
      <c r="C93" s="39">
        <f>H74</f>
        <v>24</v>
      </c>
      <c r="D93" s="40">
        <f>H85</f>
        <v>491</v>
      </c>
      <c r="E93" s="7"/>
      <c r="F93" s="7"/>
      <c r="G93" s="7"/>
      <c r="H93" s="7"/>
      <c r="I93" s="7"/>
      <c r="J93" s="7"/>
      <c r="K93" s="7"/>
      <c r="L93" s="8"/>
    </row>
    <row r="94" spans="1:12" ht="12">
      <c r="A94" s="19" t="s">
        <v>57</v>
      </c>
      <c r="B94" s="15">
        <f>J63</f>
        <v>60</v>
      </c>
      <c r="C94" s="39">
        <f>J74</f>
        <v>0</v>
      </c>
      <c r="D94" s="40">
        <f>J85</f>
        <v>60</v>
      </c>
      <c r="E94" s="7"/>
      <c r="F94" s="7"/>
      <c r="G94" s="7"/>
      <c r="H94" s="7"/>
      <c r="I94" s="7"/>
      <c r="J94" s="7"/>
      <c r="K94" s="7"/>
      <c r="L94" s="8"/>
    </row>
    <row r="95" spans="1:12" ht="12">
      <c r="A95" s="18" t="s">
        <v>33</v>
      </c>
      <c r="B95" s="36">
        <f>SUM(B90:B94)</f>
        <v>974</v>
      </c>
      <c r="C95" s="18">
        <f>SUM(C90:C94)</f>
        <v>255</v>
      </c>
      <c r="D95" s="23">
        <f>SUM(D90:D94)</f>
        <v>1229</v>
      </c>
      <c r="E95" s="7"/>
      <c r="F95" s="7"/>
      <c r="G95" s="7"/>
      <c r="H95" s="7"/>
      <c r="I95" s="7"/>
      <c r="J95" s="7"/>
      <c r="K95" s="7"/>
      <c r="L95" s="8"/>
    </row>
    <row r="96" spans="1:12" ht="12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8"/>
    </row>
    <row r="142" ht="12">
      <c r="A142" s="9" t="s">
        <v>58</v>
      </c>
    </row>
  </sheetData>
  <sheetProtection password="CA35" sheet="1" selectLockedCells="1" selectUnlockedCells="1"/>
  <mergeCells count="64">
    <mergeCell ref="A1:L1"/>
    <mergeCell ref="A2:L2"/>
    <mergeCell ref="A3:L3"/>
    <mergeCell ref="C5:F5"/>
    <mergeCell ref="A7:L7"/>
    <mergeCell ref="A9:L9"/>
    <mergeCell ref="J18:K18"/>
    <mergeCell ref="L18:L19"/>
    <mergeCell ref="A10:A11"/>
    <mergeCell ref="B10:C10"/>
    <mergeCell ref="D10:E10"/>
    <mergeCell ref="F10:G10"/>
    <mergeCell ref="H10:I10"/>
    <mergeCell ref="J10:K10"/>
    <mergeCell ref="D24:E24"/>
    <mergeCell ref="F24:G24"/>
    <mergeCell ref="H24:I24"/>
    <mergeCell ref="J24:K24"/>
    <mergeCell ref="L10:L11"/>
    <mergeCell ref="A18:A19"/>
    <mergeCell ref="B18:C18"/>
    <mergeCell ref="D18:E18"/>
    <mergeCell ref="F18:G18"/>
    <mergeCell ref="H18:I18"/>
    <mergeCell ref="L24:L25"/>
    <mergeCell ref="A29:A30"/>
    <mergeCell ref="B29:C29"/>
    <mergeCell ref="D29:E29"/>
    <mergeCell ref="F29:G29"/>
    <mergeCell ref="H29:I29"/>
    <mergeCell ref="J29:K29"/>
    <mergeCell ref="L29:L30"/>
    <mergeCell ref="A24:A25"/>
    <mergeCell ref="B24:C24"/>
    <mergeCell ref="A35:A36"/>
    <mergeCell ref="B35:C35"/>
    <mergeCell ref="D35:E35"/>
    <mergeCell ref="F35:G35"/>
    <mergeCell ref="H35:I35"/>
    <mergeCell ref="J35:K35"/>
    <mergeCell ref="L35:L36"/>
    <mergeCell ref="A52:H52"/>
    <mergeCell ref="A53:H53"/>
    <mergeCell ref="A55:L55"/>
    <mergeCell ref="A56:A57"/>
    <mergeCell ref="B56:B57"/>
    <mergeCell ref="D56:D57"/>
    <mergeCell ref="F56:F57"/>
    <mergeCell ref="H56:H57"/>
    <mergeCell ref="L56:L57"/>
    <mergeCell ref="A66:L66"/>
    <mergeCell ref="A67:A68"/>
    <mergeCell ref="B67:B68"/>
    <mergeCell ref="D67:D68"/>
    <mergeCell ref="F67:F68"/>
    <mergeCell ref="H67:H68"/>
    <mergeCell ref="L67:L68"/>
    <mergeCell ref="A77:L77"/>
    <mergeCell ref="A78:A79"/>
    <mergeCell ref="B78:B79"/>
    <mergeCell ref="D78:D79"/>
    <mergeCell ref="F78:F79"/>
    <mergeCell ref="H78:H79"/>
    <mergeCell ref="L78:L79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90" r:id="rId2"/>
  <rowBreaks count="1" manualBreakCount="1">
    <brk id="95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K142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44.8515625" style="1" customWidth="1"/>
    <col min="2" max="2" width="10.28125" style="1" customWidth="1"/>
    <col min="3" max="3" width="11.8515625" style="1" customWidth="1"/>
    <col min="4" max="4" width="11.421875" style="1" customWidth="1"/>
    <col min="5" max="11" width="10.28125" style="1" customWidth="1"/>
    <col min="12" max="12" width="7.8515625" style="1" customWidth="1"/>
    <col min="13" max="16384" width="9.140625" style="1" customWidth="1"/>
  </cols>
  <sheetData>
    <row r="1" spans="1:193" ht="12.7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</row>
    <row r="2" spans="1:193" ht="12.75">
      <c r="A2" s="97" t="s">
        <v>59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</row>
    <row r="3" spans="1:193" ht="12.75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</row>
    <row r="4" spans="1:12" ht="1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2:12" ht="12.75" customHeight="1">
      <c r="B5" s="11"/>
      <c r="C5" s="105" t="s">
        <v>75</v>
      </c>
      <c r="D5" s="105"/>
      <c r="E5" s="105"/>
      <c r="F5" s="105"/>
      <c r="G5" s="6"/>
      <c r="H5" s="6"/>
      <c r="I5" s="6"/>
      <c r="J5" s="6"/>
      <c r="K5" s="6"/>
      <c r="L5" s="12"/>
    </row>
    <row r="6" spans="1:12" ht="12">
      <c r="A6" s="10"/>
      <c r="B6" s="11"/>
      <c r="C6" s="6"/>
      <c r="D6" s="6"/>
      <c r="E6" s="6"/>
      <c r="F6" s="6"/>
      <c r="G6" s="6"/>
      <c r="H6" s="6"/>
      <c r="I6" s="6"/>
      <c r="J6" s="6"/>
      <c r="K6" s="6"/>
      <c r="L6" s="12"/>
    </row>
    <row r="7" spans="1:12" ht="15.75">
      <c r="A7" s="98" t="s">
        <v>62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ht="12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2" ht="12">
      <c r="A9" s="99" t="s">
        <v>47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</row>
    <row r="10" spans="1:12" ht="12">
      <c r="A10" s="101" t="s">
        <v>35</v>
      </c>
      <c r="B10" s="99" t="s">
        <v>2</v>
      </c>
      <c r="C10" s="99"/>
      <c r="D10" s="99" t="s">
        <v>3</v>
      </c>
      <c r="E10" s="99"/>
      <c r="F10" s="99" t="s">
        <v>4</v>
      </c>
      <c r="G10" s="99"/>
      <c r="H10" s="99" t="s">
        <v>5</v>
      </c>
      <c r="I10" s="99"/>
      <c r="J10" s="100" t="s">
        <v>6</v>
      </c>
      <c r="K10" s="100"/>
      <c r="L10" s="101" t="s">
        <v>33</v>
      </c>
    </row>
    <row r="11" spans="1:12" ht="12" customHeight="1">
      <c r="A11" s="102"/>
      <c r="B11" s="94" t="s">
        <v>7</v>
      </c>
      <c r="C11" s="94" t="s">
        <v>8</v>
      </c>
      <c r="D11" s="94" t="s">
        <v>7</v>
      </c>
      <c r="E11" s="94" t="s">
        <v>8</v>
      </c>
      <c r="F11" s="94" t="s">
        <v>7</v>
      </c>
      <c r="G11" s="94" t="s">
        <v>8</v>
      </c>
      <c r="H11" s="94" t="s">
        <v>7</v>
      </c>
      <c r="I11" s="94" t="s">
        <v>8</v>
      </c>
      <c r="J11" s="94" t="s">
        <v>7</v>
      </c>
      <c r="K11" s="94" t="s">
        <v>8</v>
      </c>
      <c r="L11" s="102"/>
    </row>
    <row r="12" spans="1:12" ht="12" customHeight="1">
      <c r="A12" s="13" t="s">
        <v>9</v>
      </c>
      <c r="B12" s="14">
        <v>3</v>
      </c>
      <c r="C12" s="14">
        <v>0</v>
      </c>
      <c r="D12" s="14">
        <v>5</v>
      </c>
      <c r="E12" s="14">
        <v>10</v>
      </c>
      <c r="F12" s="14">
        <v>54</v>
      </c>
      <c r="G12" s="14">
        <v>6</v>
      </c>
      <c r="H12" s="14">
        <v>67</v>
      </c>
      <c r="I12" s="14">
        <v>3</v>
      </c>
      <c r="J12" s="14">
        <v>6</v>
      </c>
      <c r="K12" s="15">
        <v>0</v>
      </c>
      <c r="L12" s="15">
        <f>SUM(B12:K12)</f>
        <v>154</v>
      </c>
    </row>
    <row r="13" spans="1:12" ht="12" customHeight="1">
      <c r="A13" s="13" t="s">
        <v>10</v>
      </c>
      <c r="B13" s="14">
        <v>0</v>
      </c>
      <c r="C13" s="14">
        <v>2</v>
      </c>
      <c r="D13" s="14">
        <v>38</v>
      </c>
      <c r="E13" s="14">
        <v>7</v>
      </c>
      <c r="F13" s="14">
        <v>41</v>
      </c>
      <c r="G13" s="14">
        <v>8</v>
      </c>
      <c r="H13" s="14">
        <v>32</v>
      </c>
      <c r="I13" s="14">
        <v>6</v>
      </c>
      <c r="J13" s="14">
        <v>4</v>
      </c>
      <c r="K13" s="15">
        <v>0</v>
      </c>
      <c r="L13" s="15">
        <f>SUM(B13:K13)</f>
        <v>138</v>
      </c>
    </row>
    <row r="14" spans="1:12" ht="12" customHeight="1">
      <c r="A14" s="13" t="s">
        <v>11</v>
      </c>
      <c r="B14" s="14">
        <v>0</v>
      </c>
      <c r="C14" s="14">
        <v>2</v>
      </c>
      <c r="D14" s="14">
        <v>1</v>
      </c>
      <c r="E14" s="14">
        <v>0</v>
      </c>
      <c r="F14" s="14">
        <v>21</v>
      </c>
      <c r="G14" s="14">
        <v>7</v>
      </c>
      <c r="H14" s="14">
        <v>52</v>
      </c>
      <c r="I14" s="14">
        <v>1</v>
      </c>
      <c r="J14" s="14">
        <v>5</v>
      </c>
      <c r="K14" s="15">
        <v>0</v>
      </c>
      <c r="L14" s="15">
        <f>SUM(B14:K14)</f>
        <v>89</v>
      </c>
    </row>
    <row r="15" spans="1:12" ht="12" customHeight="1">
      <c r="A15" s="13" t="s">
        <v>12</v>
      </c>
      <c r="B15" s="14">
        <v>2</v>
      </c>
      <c r="C15" s="14">
        <v>1</v>
      </c>
      <c r="D15" s="14">
        <v>2</v>
      </c>
      <c r="E15" s="14">
        <v>4</v>
      </c>
      <c r="F15" s="14">
        <v>15</v>
      </c>
      <c r="G15" s="14">
        <v>3</v>
      </c>
      <c r="H15" s="14">
        <v>13</v>
      </c>
      <c r="I15" s="14">
        <v>0</v>
      </c>
      <c r="J15" s="14">
        <v>4</v>
      </c>
      <c r="K15" s="15">
        <v>0</v>
      </c>
      <c r="L15" s="15">
        <f>SUM(B15:K15)</f>
        <v>44</v>
      </c>
    </row>
    <row r="16" spans="1:12" s="2" customFormat="1" ht="12" customHeight="1">
      <c r="A16" s="13" t="s">
        <v>13</v>
      </c>
      <c r="B16" s="14">
        <v>0</v>
      </c>
      <c r="C16" s="14">
        <v>3</v>
      </c>
      <c r="D16" s="14">
        <v>1</v>
      </c>
      <c r="E16" s="16">
        <v>0</v>
      </c>
      <c r="F16" s="14">
        <v>25</v>
      </c>
      <c r="G16" s="14">
        <v>17</v>
      </c>
      <c r="H16" s="14">
        <v>37</v>
      </c>
      <c r="I16" s="14">
        <v>2</v>
      </c>
      <c r="J16" s="14">
        <v>5</v>
      </c>
      <c r="K16" s="15">
        <v>0</v>
      </c>
      <c r="L16" s="15">
        <f>SUM(B16:K16)</f>
        <v>90</v>
      </c>
    </row>
    <row r="17" spans="1:12" s="2" customFormat="1" ht="12">
      <c r="A17" s="17" t="s">
        <v>41</v>
      </c>
      <c r="B17" s="18">
        <f aca="true" t="shared" si="0" ref="B17:L17">SUM(B12:B16)</f>
        <v>5</v>
      </c>
      <c r="C17" s="18">
        <f t="shared" si="0"/>
        <v>8</v>
      </c>
      <c r="D17" s="18">
        <f t="shared" si="0"/>
        <v>47</v>
      </c>
      <c r="E17" s="18">
        <f t="shared" si="0"/>
        <v>21</v>
      </c>
      <c r="F17" s="18">
        <f t="shared" si="0"/>
        <v>156</v>
      </c>
      <c r="G17" s="18">
        <f t="shared" si="0"/>
        <v>41</v>
      </c>
      <c r="H17" s="18">
        <f t="shared" si="0"/>
        <v>201</v>
      </c>
      <c r="I17" s="18">
        <f t="shared" si="0"/>
        <v>12</v>
      </c>
      <c r="J17" s="18">
        <f t="shared" si="0"/>
        <v>24</v>
      </c>
      <c r="K17" s="18">
        <f t="shared" si="0"/>
        <v>0</v>
      </c>
      <c r="L17" s="18">
        <f t="shared" si="0"/>
        <v>515</v>
      </c>
    </row>
    <row r="18" spans="1:12" ht="12">
      <c r="A18" s="101" t="s">
        <v>36</v>
      </c>
      <c r="B18" s="99" t="s">
        <v>2</v>
      </c>
      <c r="C18" s="99"/>
      <c r="D18" s="99" t="s">
        <v>3</v>
      </c>
      <c r="E18" s="99"/>
      <c r="F18" s="99" t="s">
        <v>4</v>
      </c>
      <c r="G18" s="99"/>
      <c r="H18" s="99" t="s">
        <v>5</v>
      </c>
      <c r="I18" s="99"/>
      <c r="J18" s="100" t="s">
        <v>6</v>
      </c>
      <c r="K18" s="100"/>
      <c r="L18" s="101" t="s">
        <v>33</v>
      </c>
    </row>
    <row r="19" spans="1:12" ht="12">
      <c r="A19" s="102"/>
      <c r="B19" s="94" t="s">
        <v>7</v>
      </c>
      <c r="C19" s="94" t="s">
        <v>8</v>
      </c>
      <c r="D19" s="94" t="s">
        <v>7</v>
      </c>
      <c r="E19" s="94" t="s">
        <v>8</v>
      </c>
      <c r="F19" s="94" t="s">
        <v>7</v>
      </c>
      <c r="G19" s="94" t="s">
        <v>8</v>
      </c>
      <c r="H19" s="94" t="s">
        <v>7</v>
      </c>
      <c r="I19" s="94" t="s">
        <v>8</v>
      </c>
      <c r="J19" s="94" t="s">
        <v>7</v>
      </c>
      <c r="K19" s="94" t="s">
        <v>8</v>
      </c>
      <c r="L19" s="102"/>
    </row>
    <row r="20" spans="1:12" ht="12">
      <c r="A20" s="19" t="s">
        <v>12</v>
      </c>
      <c r="B20" s="14">
        <v>0</v>
      </c>
      <c r="C20" s="14">
        <v>1</v>
      </c>
      <c r="D20" s="14">
        <v>10</v>
      </c>
      <c r="E20" s="14">
        <v>7</v>
      </c>
      <c r="F20" s="14">
        <v>27</v>
      </c>
      <c r="G20" s="14">
        <v>2</v>
      </c>
      <c r="H20" s="14">
        <v>6</v>
      </c>
      <c r="I20" s="14">
        <v>2</v>
      </c>
      <c r="J20" s="14">
        <v>0</v>
      </c>
      <c r="K20" s="15">
        <v>0</v>
      </c>
      <c r="L20" s="15">
        <f>SUM(B20:K20)</f>
        <v>55</v>
      </c>
    </row>
    <row r="21" spans="1:12" ht="12">
      <c r="A21" s="19" t="s">
        <v>14</v>
      </c>
      <c r="B21" s="14">
        <v>1</v>
      </c>
      <c r="C21" s="14">
        <v>1</v>
      </c>
      <c r="D21" s="14">
        <v>2</v>
      </c>
      <c r="E21" s="14">
        <v>4</v>
      </c>
      <c r="F21" s="14">
        <v>28</v>
      </c>
      <c r="G21" s="14">
        <v>1</v>
      </c>
      <c r="H21" s="14">
        <v>23</v>
      </c>
      <c r="I21" s="14">
        <v>0</v>
      </c>
      <c r="J21" s="14">
        <v>4</v>
      </c>
      <c r="K21" s="15">
        <v>0</v>
      </c>
      <c r="L21" s="15">
        <f>SUM(B21:K21)</f>
        <v>64</v>
      </c>
    </row>
    <row r="22" spans="1:12" s="2" customFormat="1" ht="12">
      <c r="A22" s="19" t="s">
        <v>15</v>
      </c>
      <c r="B22" s="14">
        <v>0</v>
      </c>
      <c r="C22" s="14">
        <v>4</v>
      </c>
      <c r="D22" s="14">
        <v>3</v>
      </c>
      <c r="E22" s="14">
        <v>1</v>
      </c>
      <c r="F22" s="14">
        <v>28</v>
      </c>
      <c r="G22" s="14">
        <v>9</v>
      </c>
      <c r="H22" s="14">
        <v>18</v>
      </c>
      <c r="I22" s="14">
        <v>4</v>
      </c>
      <c r="J22" s="14">
        <v>2</v>
      </c>
      <c r="K22" s="15">
        <v>0</v>
      </c>
      <c r="L22" s="15">
        <f>SUM(B22:K22)</f>
        <v>69</v>
      </c>
    </row>
    <row r="23" spans="1:12" s="2" customFormat="1" ht="12">
      <c r="A23" s="17" t="s">
        <v>42</v>
      </c>
      <c r="B23" s="18">
        <f aca="true" t="shared" si="1" ref="B23:L23">SUM(B20:B22)</f>
        <v>1</v>
      </c>
      <c r="C23" s="18">
        <f t="shared" si="1"/>
        <v>6</v>
      </c>
      <c r="D23" s="18">
        <f t="shared" si="1"/>
        <v>15</v>
      </c>
      <c r="E23" s="18">
        <f t="shared" si="1"/>
        <v>12</v>
      </c>
      <c r="F23" s="18">
        <f t="shared" si="1"/>
        <v>83</v>
      </c>
      <c r="G23" s="18">
        <f t="shared" si="1"/>
        <v>12</v>
      </c>
      <c r="H23" s="18">
        <f t="shared" si="1"/>
        <v>47</v>
      </c>
      <c r="I23" s="18">
        <f t="shared" si="1"/>
        <v>6</v>
      </c>
      <c r="J23" s="18">
        <f t="shared" si="1"/>
        <v>6</v>
      </c>
      <c r="K23" s="18">
        <v>0</v>
      </c>
      <c r="L23" s="18">
        <f t="shared" si="1"/>
        <v>188</v>
      </c>
    </row>
    <row r="24" spans="1:12" ht="12">
      <c r="A24" s="101" t="s">
        <v>37</v>
      </c>
      <c r="B24" s="99" t="s">
        <v>2</v>
      </c>
      <c r="C24" s="99"/>
      <c r="D24" s="99" t="s">
        <v>3</v>
      </c>
      <c r="E24" s="99"/>
      <c r="F24" s="99" t="s">
        <v>4</v>
      </c>
      <c r="G24" s="99"/>
      <c r="H24" s="99" t="s">
        <v>5</v>
      </c>
      <c r="I24" s="99"/>
      <c r="J24" s="100" t="s">
        <v>6</v>
      </c>
      <c r="K24" s="100"/>
      <c r="L24" s="101" t="s">
        <v>33</v>
      </c>
    </row>
    <row r="25" spans="1:12" ht="12">
      <c r="A25" s="102"/>
      <c r="B25" s="94" t="s">
        <v>7</v>
      </c>
      <c r="C25" s="94" t="s">
        <v>8</v>
      </c>
      <c r="D25" s="94" t="s">
        <v>7</v>
      </c>
      <c r="E25" s="94" t="s">
        <v>8</v>
      </c>
      <c r="F25" s="94" t="s">
        <v>7</v>
      </c>
      <c r="G25" s="94" t="s">
        <v>8</v>
      </c>
      <c r="H25" s="94" t="s">
        <v>7</v>
      </c>
      <c r="I25" s="94" t="s">
        <v>8</v>
      </c>
      <c r="J25" s="94" t="s">
        <v>7</v>
      </c>
      <c r="K25" s="94" t="s">
        <v>8</v>
      </c>
      <c r="L25" s="102"/>
    </row>
    <row r="26" spans="1:12" ht="12">
      <c r="A26" s="19" t="s">
        <v>16</v>
      </c>
      <c r="B26" s="14">
        <v>0</v>
      </c>
      <c r="C26" s="14">
        <v>0</v>
      </c>
      <c r="D26" s="14">
        <v>0</v>
      </c>
      <c r="E26" s="14">
        <v>2</v>
      </c>
      <c r="F26" s="14">
        <v>22</v>
      </c>
      <c r="G26" s="14">
        <v>6</v>
      </c>
      <c r="H26" s="14">
        <v>20</v>
      </c>
      <c r="I26" s="14">
        <v>0</v>
      </c>
      <c r="J26" s="14">
        <v>3</v>
      </c>
      <c r="K26" s="15">
        <v>0</v>
      </c>
      <c r="L26" s="15">
        <f>SUM(B26:K26)</f>
        <v>53</v>
      </c>
    </row>
    <row r="27" spans="1:12" s="2" customFormat="1" ht="12">
      <c r="A27" s="19" t="s">
        <v>12</v>
      </c>
      <c r="B27" s="14">
        <v>0</v>
      </c>
      <c r="C27" s="14">
        <v>5</v>
      </c>
      <c r="D27" s="14">
        <v>1</v>
      </c>
      <c r="E27" s="14">
        <v>8</v>
      </c>
      <c r="F27" s="14">
        <v>28</v>
      </c>
      <c r="G27" s="14">
        <v>1</v>
      </c>
      <c r="H27" s="14">
        <v>13</v>
      </c>
      <c r="I27" s="14">
        <v>1</v>
      </c>
      <c r="J27" s="14">
        <v>0</v>
      </c>
      <c r="K27" s="15">
        <v>0</v>
      </c>
      <c r="L27" s="15">
        <f>SUM(B27:K27)</f>
        <v>57</v>
      </c>
    </row>
    <row r="28" spans="1:12" s="2" customFormat="1" ht="12">
      <c r="A28" s="17" t="s">
        <v>43</v>
      </c>
      <c r="B28" s="18">
        <f aca="true" t="shared" si="2" ref="B28:L28">SUM(B26:B27)</f>
        <v>0</v>
      </c>
      <c r="C28" s="18">
        <f t="shared" si="2"/>
        <v>5</v>
      </c>
      <c r="D28" s="18">
        <f t="shared" si="2"/>
        <v>1</v>
      </c>
      <c r="E28" s="18">
        <f t="shared" si="2"/>
        <v>10</v>
      </c>
      <c r="F28" s="18">
        <f t="shared" si="2"/>
        <v>50</v>
      </c>
      <c r="G28" s="18">
        <f t="shared" si="2"/>
        <v>7</v>
      </c>
      <c r="H28" s="18">
        <f t="shared" si="2"/>
        <v>33</v>
      </c>
      <c r="I28" s="18">
        <f t="shared" si="2"/>
        <v>1</v>
      </c>
      <c r="J28" s="18">
        <f t="shared" si="2"/>
        <v>3</v>
      </c>
      <c r="K28" s="18">
        <f t="shared" si="2"/>
        <v>0</v>
      </c>
      <c r="L28" s="46">
        <f t="shared" si="2"/>
        <v>110</v>
      </c>
    </row>
    <row r="29" spans="1:12" ht="12">
      <c r="A29" s="101" t="s">
        <v>38</v>
      </c>
      <c r="B29" s="99" t="s">
        <v>2</v>
      </c>
      <c r="C29" s="99"/>
      <c r="D29" s="99" t="s">
        <v>3</v>
      </c>
      <c r="E29" s="99"/>
      <c r="F29" s="99" t="s">
        <v>4</v>
      </c>
      <c r="G29" s="99"/>
      <c r="H29" s="99" t="s">
        <v>5</v>
      </c>
      <c r="I29" s="99"/>
      <c r="J29" s="100" t="s">
        <v>6</v>
      </c>
      <c r="K29" s="100"/>
      <c r="L29" s="101" t="s">
        <v>33</v>
      </c>
    </row>
    <row r="30" spans="1:12" ht="12">
      <c r="A30" s="102"/>
      <c r="B30" s="94" t="s">
        <v>7</v>
      </c>
      <c r="C30" s="94" t="s">
        <v>8</v>
      </c>
      <c r="D30" s="94" t="s">
        <v>7</v>
      </c>
      <c r="E30" s="94" t="s">
        <v>8</v>
      </c>
      <c r="F30" s="94" t="s">
        <v>7</v>
      </c>
      <c r="G30" s="94" t="s">
        <v>8</v>
      </c>
      <c r="H30" s="94" t="s">
        <v>7</v>
      </c>
      <c r="I30" s="94" t="s">
        <v>8</v>
      </c>
      <c r="J30" s="94" t="s">
        <v>7</v>
      </c>
      <c r="K30" s="94" t="s">
        <v>8</v>
      </c>
      <c r="L30" s="102"/>
    </row>
    <row r="31" spans="1:12" s="3" customFormat="1" ht="12">
      <c r="A31" s="19" t="s">
        <v>17</v>
      </c>
      <c r="B31" s="14">
        <v>0</v>
      </c>
      <c r="C31" s="14">
        <v>1</v>
      </c>
      <c r="D31" s="14">
        <v>0</v>
      </c>
      <c r="E31" s="14">
        <v>0</v>
      </c>
      <c r="F31" s="14">
        <v>1</v>
      </c>
      <c r="G31" s="14">
        <v>3</v>
      </c>
      <c r="H31" s="14">
        <v>33</v>
      </c>
      <c r="I31" s="14">
        <v>0</v>
      </c>
      <c r="J31" s="14">
        <v>9</v>
      </c>
      <c r="K31" s="15">
        <v>0</v>
      </c>
      <c r="L31" s="15">
        <f>SUM(B31:K31)</f>
        <v>47</v>
      </c>
    </row>
    <row r="32" spans="1:12" ht="12">
      <c r="A32" s="13" t="s">
        <v>18</v>
      </c>
      <c r="B32" s="14">
        <v>0</v>
      </c>
      <c r="C32" s="14">
        <v>1</v>
      </c>
      <c r="D32" s="14">
        <v>2</v>
      </c>
      <c r="E32" s="14">
        <v>0</v>
      </c>
      <c r="F32" s="14">
        <v>22</v>
      </c>
      <c r="G32" s="14">
        <v>14</v>
      </c>
      <c r="H32" s="14">
        <v>46</v>
      </c>
      <c r="I32" s="14">
        <v>1</v>
      </c>
      <c r="J32" s="14">
        <v>8</v>
      </c>
      <c r="K32" s="15">
        <v>0</v>
      </c>
      <c r="L32" s="15">
        <f>SUM(B32:K32)</f>
        <v>94</v>
      </c>
    </row>
    <row r="33" spans="1:12" s="2" customFormat="1" ht="12">
      <c r="A33" s="19" t="s">
        <v>12</v>
      </c>
      <c r="B33" s="14">
        <v>2</v>
      </c>
      <c r="C33" s="14">
        <v>0</v>
      </c>
      <c r="D33" s="14">
        <v>0</v>
      </c>
      <c r="E33" s="14">
        <v>5</v>
      </c>
      <c r="F33" s="14">
        <v>18</v>
      </c>
      <c r="G33" s="14">
        <v>3</v>
      </c>
      <c r="H33" s="14">
        <v>15</v>
      </c>
      <c r="I33" s="14">
        <v>0</v>
      </c>
      <c r="J33" s="14">
        <v>0</v>
      </c>
      <c r="K33" s="15">
        <v>0</v>
      </c>
      <c r="L33" s="15">
        <f>SUM(B33:K33)</f>
        <v>43</v>
      </c>
    </row>
    <row r="34" spans="1:12" s="2" customFormat="1" ht="12">
      <c r="A34" s="17" t="s">
        <v>44</v>
      </c>
      <c r="B34" s="18">
        <f aca="true" t="shared" si="3" ref="B34:L34">SUM(B30:B33)</f>
        <v>2</v>
      </c>
      <c r="C34" s="18">
        <f t="shared" si="3"/>
        <v>2</v>
      </c>
      <c r="D34" s="18">
        <f t="shared" si="3"/>
        <v>2</v>
      </c>
      <c r="E34" s="18">
        <f t="shared" si="3"/>
        <v>5</v>
      </c>
      <c r="F34" s="18">
        <f t="shared" si="3"/>
        <v>41</v>
      </c>
      <c r="G34" s="18">
        <f t="shared" si="3"/>
        <v>20</v>
      </c>
      <c r="H34" s="18">
        <f t="shared" si="3"/>
        <v>94</v>
      </c>
      <c r="I34" s="18">
        <f t="shared" si="3"/>
        <v>1</v>
      </c>
      <c r="J34" s="18">
        <f t="shared" si="3"/>
        <v>17</v>
      </c>
      <c r="K34" s="18">
        <f t="shared" si="3"/>
        <v>0</v>
      </c>
      <c r="L34" s="18">
        <f t="shared" si="3"/>
        <v>184</v>
      </c>
    </row>
    <row r="35" spans="1:12" ht="12">
      <c r="A35" s="101" t="s">
        <v>39</v>
      </c>
      <c r="B35" s="99" t="s">
        <v>2</v>
      </c>
      <c r="C35" s="99"/>
      <c r="D35" s="99" t="s">
        <v>3</v>
      </c>
      <c r="E35" s="99"/>
      <c r="F35" s="99" t="s">
        <v>4</v>
      </c>
      <c r="G35" s="99"/>
      <c r="H35" s="99" t="s">
        <v>5</v>
      </c>
      <c r="I35" s="99"/>
      <c r="J35" s="100" t="s">
        <v>6</v>
      </c>
      <c r="K35" s="100"/>
      <c r="L35" s="101" t="s">
        <v>33</v>
      </c>
    </row>
    <row r="36" spans="1:12" ht="12">
      <c r="A36" s="102"/>
      <c r="B36" s="94" t="s">
        <v>7</v>
      </c>
      <c r="C36" s="94" t="s">
        <v>8</v>
      </c>
      <c r="D36" s="94" t="s">
        <v>7</v>
      </c>
      <c r="E36" s="94" t="s">
        <v>8</v>
      </c>
      <c r="F36" s="94" t="s">
        <v>7</v>
      </c>
      <c r="G36" s="94" t="s">
        <v>8</v>
      </c>
      <c r="H36" s="94" t="s">
        <v>7</v>
      </c>
      <c r="I36" s="94" t="s">
        <v>8</v>
      </c>
      <c r="J36" s="94" t="s">
        <v>7</v>
      </c>
      <c r="K36" s="94" t="s">
        <v>8</v>
      </c>
      <c r="L36" s="102"/>
    </row>
    <row r="37" spans="1:12" ht="12">
      <c r="A37" s="19" t="s">
        <v>19</v>
      </c>
      <c r="B37" s="14">
        <v>0</v>
      </c>
      <c r="C37" s="14">
        <v>0</v>
      </c>
      <c r="D37" s="14">
        <v>2</v>
      </c>
      <c r="E37" s="14">
        <v>0</v>
      </c>
      <c r="F37" s="14">
        <v>12</v>
      </c>
      <c r="G37" s="14">
        <v>3</v>
      </c>
      <c r="H37" s="14">
        <v>27</v>
      </c>
      <c r="I37" s="14">
        <v>1</v>
      </c>
      <c r="J37" s="14">
        <v>4</v>
      </c>
      <c r="K37" s="14">
        <v>0</v>
      </c>
      <c r="L37" s="14">
        <f>SUM(B37:K37)</f>
        <v>49</v>
      </c>
    </row>
    <row r="38" spans="1:12" ht="12">
      <c r="A38" s="19" t="s">
        <v>12</v>
      </c>
      <c r="B38" s="14">
        <v>0</v>
      </c>
      <c r="C38" s="14">
        <v>0</v>
      </c>
      <c r="D38" s="14">
        <v>0</v>
      </c>
      <c r="E38" s="14">
        <v>3</v>
      </c>
      <c r="F38" s="14">
        <v>25</v>
      </c>
      <c r="G38" s="14">
        <v>4</v>
      </c>
      <c r="H38" s="14">
        <v>18</v>
      </c>
      <c r="I38" s="14">
        <v>0</v>
      </c>
      <c r="J38" s="14">
        <v>2</v>
      </c>
      <c r="K38" s="15">
        <v>0</v>
      </c>
      <c r="L38" s="15">
        <f>SUM(B38:K38)</f>
        <v>52</v>
      </c>
    </row>
    <row r="39" spans="1:12" s="2" customFormat="1" ht="12">
      <c r="A39" s="19" t="s">
        <v>15</v>
      </c>
      <c r="B39" s="14">
        <v>0</v>
      </c>
      <c r="C39" s="14">
        <v>0</v>
      </c>
      <c r="D39" s="14">
        <v>1</v>
      </c>
      <c r="E39" s="14">
        <v>0</v>
      </c>
      <c r="F39" s="14">
        <v>4</v>
      </c>
      <c r="G39" s="14">
        <v>8</v>
      </c>
      <c r="H39" s="14">
        <v>47</v>
      </c>
      <c r="I39" s="14">
        <v>2</v>
      </c>
      <c r="J39" s="14">
        <v>4</v>
      </c>
      <c r="K39" s="15">
        <v>0</v>
      </c>
      <c r="L39" s="15">
        <f>SUM(B39:K39)</f>
        <v>66</v>
      </c>
    </row>
    <row r="40" spans="1:12" ht="12">
      <c r="A40" s="17" t="s">
        <v>46</v>
      </c>
      <c r="B40" s="18">
        <f aca="true" t="shared" si="4" ref="B40:L40">SUM(B36:B39)</f>
        <v>0</v>
      </c>
      <c r="C40" s="18">
        <f t="shared" si="4"/>
        <v>0</v>
      </c>
      <c r="D40" s="18">
        <f t="shared" si="4"/>
        <v>3</v>
      </c>
      <c r="E40" s="18">
        <f t="shared" si="4"/>
        <v>3</v>
      </c>
      <c r="F40" s="18">
        <f t="shared" si="4"/>
        <v>41</v>
      </c>
      <c r="G40" s="18">
        <f t="shared" si="4"/>
        <v>15</v>
      </c>
      <c r="H40" s="18">
        <f t="shared" si="4"/>
        <v>92</v>
      </c>
      <c r="I40" s="18">
        <f t="shared" si="4"/>
        <v>3</v>
      </c>
      <c r="J40" s="18">
        <f t="shared" si="4"/>
        <v>10</v>
      </c>
      <c r="K40" s="18">
        <f t="shared" si="4"/>
        <v>0</v>
      </c>
      <c r="L40" s="20">
        <f t="shared" si="4"/>
        <v>167</v>
      </c>
    </row>
    <row r="41" spans="1:12" ht="12">
      <c r="A41" s="21" t="s">
        <v>45</v>
      </c>
      <c r="B41" s="94">
        <f aca="true" t="shared" si="5" ref="B41:K41">B17+B23+B28+B34+B40</f>
        <v>8</v>
      </c>
      <c r="C41" s="94">
        <f t="shared" si="5"/>
        <v>21</v>
      </c>
      <c r="D41" s="94">
        <f t="shared" si="5"/>
        <v>68</v>
      </c>
      <c r="E41" s="94">
        <f t="shared" si="5"/>
        <v>51</v>
      </c>
      <c r="F41" s="94">
        <f t="shared" si="5"/>
        <v>371</v>
      </c>
      <c r="G41" s="94">
        <f t="shared" si="5"/>
        <v>95</v>
      </c>
      <c r="H41" s="94">
        <f t="shared" si="5"/>
        <v>467</v>
      </c>
      <c r="I41" s="94">
        <f t="shared" si="5"/>
        <v>23</v>
      </c>
      <c r="J41" s="94">
        <f t="shared" si="5"/>
        <v>60</v>
      </c>
      <c r="K41" s="22">
        <f t="shared" si="5"/>
        <v>0</v>
      </c>
      <c r="L41" s="23">
        <f>L17+L23+L28+L34+L40</f>
        <v>1164</v>
      </c>
    </row>
    <row r="42" spans="1:12" ht="12">
      <c r="A42" s="24" t="s">
        <v>60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1:193" ht="12.75">
      <c r="A43" s="26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1:193" ht="12.75">
      <c r="A44" s="26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1:193" ht="12.75">
      <c r="A45" s="26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22.5" customHeight="1">
      <c r="A46" s="26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27" customHeight="1">
      <c r="A47" s="26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 hidden="1">
      <c r="A48" s="26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2.75" hidden="1">
      <c r="A49" s="26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1:193" ht="12.75" hidden="1">
      <c r="A50" s="26"/>
      <c r="B50" s="25"/>
      <c r="C50" s="25"/>
      <c r="D50" s="25" t="s">
        <v>20</v>
      </c>
      <c r="E50" s="25"/>
      <c r="F50" s="25"/>
      <c r="G50" s="25"/>
      <c r="H50" s="25"/>
      <c r="I50" s="25"/>
      <c r="J50" s="25"/>
      <c r="K50" s="25"/>
      <c r="L50" s="25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 hidden="1">
      <c r="A51" s="26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33.75" customHeight="1">
      <c r="A52" s="104"/>
      <c r="B52" s="104"/>
      <c r="C52" s="104"/>
      <c r="D52" s="104"/>
      <c r="E52" s="104"/>
      <c r="F52" s="104"/>
      <c r="G52" s="104"/>
      <c r="H52" s="104"/>
      <c r="I52" s="27"/>
      <c r="J52" s="27"/>
      <c r="K52" s="27"/>
      <c r="L52" s="27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5.75">
      <c r="A53" s="104"/>
      <c r="B53" s="104"/>
      <c r="C53" s="104"/>
      <c r="D53" s="104"/>
      <c r="E53" s="104"/>
      <c r="F53" s="104"/>
      <c r="G53" s="104"/>
      <c r="H53" s="104"/>
      <c r="I53" s="27"/>
      <c r="J53" s="27"/>
      <c r="K53" s="27"/>
      <c r="L53" s="27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2" s="4" customFormat="1" ht="15">
      <c r="A54" s="10" t="str">
        <f>C5</f>
        <v>Posição em 31 de dezembro de 2012</v>
      </c>
      <c r="B54" s="28"/>
      <c r="C54" s="29"/>
      <c r="D54" s="29"/>
      <c r="E54" s="29"/>
      <c r="F54" s="29"/>
      <c r="G54" s="29"/>
      <c r="H54" s="29"/>
      <c r="I54" s="29"/>
      <c r="J54" s="29"/>
      <c r="K54" s="29"/>
      <c r="L54" s="29"/>
    </row>
    <row r="55" spans="1:12" s="4" customFormat="1" ht="12.75">
      <c r="A55" s="103" t="s">
        <v>49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</row>
    <row r="56" spans="1:12" s="4" customFormat="1" ht="12.75">
      <c r="A56" s="95" t="s">
        <v>48</v>
      </c>
      <c r="B56" s="95" t="s">
        <v>21</v>
      </c>
      <c r="C56" s="30" t="s">
        <v>22</v>
      </c>
      <c r="D56" s="95" t="s">
        <v>23</v>
      </c>
      <c r="E56" s="30" t="s">
        <v>22</v>
      </c>
      <c r="F56" s="95" t="s">
        <v>24</v>
      </c>
      <c r="G56" s="30" t="s">
        <v>22</v>
      </c>
      <c r="H56" s="95" t="s">
        <v>25</v>
      </c>
      <c r="I56" s="30" t="s">
        <v>22</v>
      </c>
      <c r="J56" s="30" t="s">
        <v>26</v>
      </c>
      <c r="K56" s="30" t="s">
        <v>22</v>
      </c>
      <c r="L56" s="95" t="s">
        <v>33</v>
      </c>
    </row>
    <row r="57" spans="1:12" s="4" customFormat="1" ht="12.75">
      <c r="A57" s="96"/>
      <c r="B57" s="96"/>
      <c r="C57" s="31" t="s">
        <v>48</v>
      </c>
      <c r="D57" s="96"/>
      <c r="E57" s="31" t="s">
        <v>48</v>
      </c>
      <c r="F57" s="96"/>
      <c r="G57" s="31" t="s">
        <v>48</v>
      </c>
      <c r="H57" s="96"/>
      <c r="I57" s="31" t="s">
        <v>48</v>
      </c>
      <c r="J57" s="31" t="s">
        <v>50</v>
      </c>
      <c r="K57" s="31" t="s">
        <v>48</v>
      </c>
      <c r="L57" s="96"/>
    </row>
    <row r="58" spans="1:12" s="4" customFormat="1" ht="12.75">
      <c r="A58" s="19" t="s">
        <v>28</v>
      </c>
      <c r="B58" s="14">
        <f>B17</f>
        <v>5</v>
      </c>
      <c r="C58" s="32">
        <f>B58/$L$58</f>
        <v>0.011547344110854504</v>
      </c>
      <c r="D58" s="14">
        <f>D17</f>
        <v>47</v>
      </c>
      <c r="E58" s="32">
        <f>D58/$L$58</f>
        <v>0.10854503464203233</v>
      </c>
      <c r="F58" s="14">
        <f>F17</f>
        <v>156</v>
      </c>
      <c r="G58" s="32">
        <f>F58/$L$58</f>
        <v>0.36027713625866054</v>
      </c>
      <c r="H58" s="14">
        <f>H17</f>
        <v>201</v>
      </c>
      <c r="I58" s="32">
        <f>H58/$L$58</f>
        <v>0.46420323325635104</v>
      </c>
      <c r="J58" s="14">
        <f>J17</f>
        <v>24</v>
      </c>
      <c r="K58" s="32">
        <f>J58/L58</f>
        <v>0.05542725173210162</v>
      </c>
      <c r="L58" s="15">
        <f>B58+D58+F58+H58+J58</f>
        <v>433</v>
      </c>
    </row>
    <row r="59" spans="1:193" ht="12" customHeight="1">
      <c r="A59" s="19" t="s">
        <v>29</v>
      </c>
      <c r="B59" s="14">
        <f>B23</f>
        <v>1</v>
      </c>
      <c r="C59" s="32">
        <f>B59/$L$59</f>
        <v>0.006578947368421052</v>
      </c>
      <c r="D59" s="14">
        <f>D23</f>
        <v>15</v>
      </c>
      <c r="E59" s="32">
        <f>D59/$L$59</f>
        <v>0.09868421052631579</v>
      </c>
      <c r="F59" s="14">
        <f>F23</f>
        <v>83</v>
      </c>
      <c r="G59" s="32">
        <f>F59/$L$59</f>
        <v>0.5460526315789473</v>
      </c>
      <c r="H59" s="14">
        <f>H23</f>
        <v>47</v>
      </c>
      <c r="I59" s="32">
        <f>H59/L59</f>
        <v>0.3092105263157895</v>
      </c>
      <c r="J59" s="14">
        <f>J23</f>
        <v>6</v>
      </c>
      <c r="K59" s="32">
        <f>J59/L59</f>
        <v>0.039473684210526314</v>
      </c>
      <c r="L59" s="33">
        <f>B59+D59+F59+H59+J59</f>
        <v>152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12.75">
      <c r="A60" s="19" t="s">
        <v>30</v>
      </c>
      <c r="B60" s="14">
        <f>B28</f>
        <v>0</v>
      </c>
      <c r="C60" s="32">
        <f>B60/$L$60</f>
        <v>0</v>
      </c>
      <c r="D60" s="14">
        <f>D28</f>
        <v>1</v>
      </c>
      <c r="E60" s="32">
        <f>D60/$L$60</f>
        <v>0.011494252873563218</v>
      </c>
      <c r="F60" s="14">
        <f>F28</f>
        <v>50</v>
      </c>
      <c r="G60" s="32">
        <f>F60/$L$60</f>
        <v>0.5747126436781609</v>
      </c>
      <c r="H60" s="14">
        <f>H28</f>
        <v>33</v>
      </c>
      <c r="I60" s="32">
        <f>H60/L60</f>
        <v>0.3793103448275862</v>
      </c>
      <c r="J60" s="14">
        <f>J28</f>
        <v>3</v>
      </c>
      <c r="K60" s="32">
        <f>J60/L60</f>
        <v>0.034482758620689655</v>
      </c>
      <c r="L60" s="33">
        <f>B60+D60+F60+H60+J60</f>
        <v>87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9" t="s">
        <v>31</v>
      </c>
      <c r="B61" s="14">
        <f>B34</f>
        <v>2</v>
      </c>
      <c r="C61" s="32">
        <f>B61/$L$61</f>
        <v>0.01282051282051282</v>
      </c>
      <c r="D61" s="14">
        <f>D34</f>
        <v>2</v>
      </c>
      <c r="E61" s="32">
        <f>D61/$L$61</f>
        <v>0.01282051282051282</v>
      </c>
      <c r="F61" s="14">
        <f>F34</f>
        <v>41</v>
      </c>
      <c r="G61" s="32">
        <f>F61/$L$61</f>
        <v>0.26282051282051283</v>
      </c>
      <c r="H61" s="14">
        <f>H34</f>
        <v>94</v>
      </c>
      <c r="I61" s="32">
        <f>H61/L61</f>
        <v>0.6025641025641025</v>
      </c>
      <c r="J61" s="14">
        <f>J34</f>
        <v>17</v>
      </c>
      <c r="K61" s="32">
        <f>J61/L61</f>
        <v>0.10897435897435898</v>
      </c>
      <c r="L61" s="33">
        <f>B61+D61+F61+H61+J61</f>
        <v>156</v>
      </c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>
      <c r="A62" s="19" t="s">
        <v>32</v>
      </c>
      <c r="B62" s="14">
        <f>B40</f>
        <v>0</v>
      </c>
      <c r="C62" s="32">
        <f>B62/$L$62</f>
        <v>0</v>
      </c>
      <c r="D62" s="14">
        <f>D40</f>
        <v>3</v>
      </c>
      <c r="E62" s="32">
        <f>D62/$L$62</f>
        <v>0.02054794520547945</v>
      </c>
      <c r="F62" s="14">
        <f>F40</f>
        <v>41</v>
      </c>
      <c r="G62" s="32">
        <f>F62/$L$62</f>
        <v>0.2808219178082192</v>
      </c>
      <c r="H62" s="14">
        <f>H40</f>
        <v>92</v>
      </c>
      <c r="I62" s="32">
        <f>H62/L62</f>
        <v>0.6301369863013698</v>
      </c>
      <c r="J62" s="14">
        <f>J40</f>
        <v>10</v>
      </c>
      <c r="K62" s="32">
        <f>J62/L62</f>
        <v>0.0684931506849315</v>
      </c>
      <c r="L62" s="14">
        <f>B62+D62+F62+H62+J62</f>
        <v>146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34" t="s">
        <v>33</v>
      </c>
      <c r="B63" s="93">
        <f>SUM(B58:B62)</f>
        <v>8</v>
      </c>
      <c r="C63" s="35">
        <f>B63/$L$63</f>
        <v>0.008213552361396304</v>
      </c>
      <c r="D63" s="93">
        <f>SUM(D58:D62)</f>
        <v>68</v>
      </c>
      <c r="E63" s="35">
        <f>D63/$L$63</f>
        <v>0.06981519507186858</v>
      </c>
      <c r="F63" s="93">
        <f>SUM(F58:F62)</f>
        <v>371</v>
      </c>
      <c r="G63" s="35">
        <f>F63/$L$63</f>
        <v>0.3809034907597536</v>
      </c>
      <c r="H63" s="93">
        <f>SUM(H58:H62)</f>
        <v>467</v>
      </c>
      <c r="I63" s="35">
        <f>H63/$L$63</f>
        <v>0.4794661190965092</v>
      </c>
      <c r="J63" s="93">
        <f>SUM(J58:J62)</f>
        <v>60</v>
      </c>
      <c r="K63" s="35">
        <f>J63/$L$63</f>
        <v>0.061601642710472276</v>
      </c>
      <c r="L63" s="36">
        <f>SUM(L58:L62)</f>
        <v>974</v>
      </c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6"/>
      <c r="B64" s="7">
        <f>B63/L63</f>
        <v>0.008213552361396304</v>
      </c>
      <c r="C64" s="7"/>
      <c r="D64" s="7">
        <f>D63/L63</f>
        <v>0.06981519507186858</v>
      </c>
      <c r="E64" s="7"/>
      <c r="F64" s="7">
        <f>F63/L63</f>
        <v>0.3809034907597536</v>
      </c>
      <c r="G64" s="7"/>
      <c r="H64" s="7">
        <f>H63/L63</f>
        <v>0.4794661190965092</v>
      </c>
      <c r="I64" s="7"/>
      <c r="J64" s="7">
        <f>J63/L63</f>
        <v>0.061601642710472276</v>
      </c>
      <c r="K64" s="7"/>
      <c r="L64" s="8">
        <f>SUM(B64:J64)</f>
        <v>1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6"/>
      <c r="B65" s="11"/>
      <c r="C65" s="37"/>
      <c r="D65" s="6"/>
      <c r="E65" s="6"/>
      <c r="F65" s="6"/>
      <c r="G65" s="6"/>
      <c r="H65" s="6"/>
      <c r="I65" s="6"/>
      <c r="J65" s="6"/>
      <c r="K65" s="6"/>
      <c r="L65" s="6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03" t="s">
        <v>51</v>
      </c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95" t="s">
        <v>48</v>
      </c>
      <c r="B67" s="95" t="s">
        <v>21</v>
      </c>
      <c r="C67" s="30" t="s">
        <v>22</v>
      </c>
      <c r="D67" s="95" t="s">
        <v>23</v>
      </c>
      <c r="E67" s="30" t="s">
        <v>22</v>
      </c>
      <c r="F67" s="95" t="s">
        <v>24</v>
      </c>
      <c r="G67" s="30" t="s">
        <v>22</v>
      </c>
      <c r="H67" s="95" t="s">
        <v>25</v>
      </c>
      <c r="I67" s="30" t="s">
        <v>22</v>
      </c>
      <c r="J67" s="30" t="s">
        <v>26</v>
      </c>
      <c r="K67" s="30" t="s">
        <v>22</v>
      </c>
      <c r="L67" s="95" t="s">
        <v>33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96"/>
      <c r="B68" s="96"/>
      <c r="C68" s="31" t="s">
        <v>48</v>
      </c>
      <c r="D68" s="96"/>
      <c r="E68" s="31" t="s">
        <v>48</v>
      </c>
      <c r="F68" s="96"/>
      <c r="G68" s="31" t="s">
        <v>48</v>
      </c>
      <c r="H68" s="96"/>
      <c r="I68" s="31" t="s">
        <v>48</v>
      </c>
      <c r="J68" s="31" t="s">
        <v>50</v>
      </c>
      <c r="K68" s="31" t="s">
        <v>48</v>
      </c>
      <c r="L68" s="96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 s="19" t="s">
        <v>28</v>
      </c>
      <c r="B69" s="14">
        <f>C17</f>
        <v>8</v>
      </c>
      <c r="C69" s="32">
        <f aca="true" t="shared" si="6" ref="C69:C74">B69/L69</f>
        <v>0.0975609756097561</v>
      </c>
      <c r="D69" s="14">
        <f>E17</f>
        <v>21</v>
      </c>
      <c r="E69" s="32">
        <f aca="true" t="shared" si="7" ref="E69:E74">D69/L69</f>
        <v>0.25609756097560976</v>
      </c>
      <c r="F69" s="14">
        <f>G17</f>
        <v>41</v>
      </c>
      <c r="G69" s="32">
        <f aca="true" t="shared" si="8" ref="G69:G74">F69/L69</f>
        <v>0.5</v>
      </c>
      <c r="H69" s="14">
        <f>I17</f>
        <v>12</v>
      </c>
      <c r="I69" s="32">
        <f aca="true" t="shared" si="9" ref="I69:I74">H69/L69</f>
        <v>0.14634146341463414</v>
      </c>
      <c r="J69" s="14">
        <f>K17</f>
        <v>0</v>
      </c>
      <c r="K69" s="32">
        <f aca="true" t="shared" si="10" ref="K69:K74">J69/L69</f>
        <v>0</v>
      </c>
      <c r="L69" s="33">
        <f>B69+D69+F69+H69+J69</f>
        <v>82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2" s="5" customFormat="1" ht="12.75">
      <c r="A70" s="19" t="s">
        <v>29</v>
      </c>
      <c r="B70" s="14">
        <f>C23</f>
        <v>6</v>
      </c>
      <c r="C70" s="32">
        <f t="shared" si="6"/>
        <v>0.16666666666666666</v>
      </c>
      <c r="D70" s="14">
        <f>E23</f>
        <v>12</v>
      </c>
      <c r="E70" s="32">
        <f t="shared" si="7"/>
        <v>0.3333333333333333</v>
      </c>
      <c r="F70" s="14">
        <f>G23</f>
        <v>12</v>
      </c>
      <c r="G70" s="32">
        <f t="shared" si="8"/>
        <v>0.3333333333333333</v>
      </c>
      <c r="H70" s="14">
        <f>I23</f>
        <v>6</v>
      </c>
      <c r="I70" s="32">
        <f t="shared" si="9"/>
        <v>0.16666666666666666</v>
      </c>
      <c r="J70" s="14">
        <f>K23</f>
        <v>0</v>
      </c>
      <c r="K70" s="32">
        <f t="shared" si="10"/>
        <v>0</v>
      </c>
      <c r="L70" s="33">
        <f>B70+D70+F70+H70+J70</f>
        <v>36</v>
      </c>
    </row>
    <row r="71" spans="1:193" ht="12.75">
      <c r="A71" s="19" t="s">
        <v>30</v>
      </c>
      <c r="B71" s="14">
        <f>C28</f>
        <v>5</v>
      </c>
      <c r="C71" s="32">
        <f t="shared" si="6"/>
        <v>0.21739130434782608</v>
      </c>
      <c r="D71" s="14">
        <f>E28</f>
        <v>10</v>
      </c>
      <c r="E71" s="32">
        <f t="shared" si="7"/>
        <v>0.43478260869565216</v>
      </c>
      <c r="F71" s="14">
        <f>G28</f>
        <v>7</v>
      </c>
      <c r="G71" s="32">
        <f t="shared" si="8"/>
        <v>0.30434782608695654</v>
      </c>
      <c r="H71" s="14">
        <f>I28</f>
        <v>1</v>
      </c>
      <c r="I71" s="32">
        <f t="shared" si="9"/>
        <v>0.043478260869565216</v>
      </c>
      <c r="J71" s="14">
        <f>K28</f>
        <v>0</v>
      </c>
      <c r="K71" s="32">
        <f t="shared" si="10"/>
        <v>0</v>
      </c>
      <c r="L71" s="33">
        <f>B71+D71+F71+H71+J71</f>
        <v>23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 s="19" t="s">
        <v>31</v>
      </c>
      <c r="B72" s="14">
        <f>C34</f>
        <v>2</v>
      </c>
      <c r="C72" s="32">
        <f t="shared" si="6"/>
        <v>0.07142857142857142</v>
      </c>
      <c r="D72" s="14">
        <f>E34</f>
        <v>5</v>
      </c>
      <c r="E72" s="32">
        <f t="shared" si="7"/>
        <v>0.17857142857142858</v>
      </c>
      <c r="F72" s="14">
        <f>G34</f>
        <v>20</v>
      </c>
      <c r="G72" s="32">
        <f t="shared" si="8"/>
        <v>0.7142857142857143</v>
      </c>
      <c r="H72" s="14">
        <f>I34</f>
        <v>1</v>
      </c>
      <c r="I72" s="32">
        <f t="shared" si="9"/>
        <v>0.03571428571428571</v>
      </c>
      <c r="J72" s="14">
        <f>K34</f>
        <v>0</v>
      </c>
      <c r="K72" s="32">
        <f t="shared" si="10"/>
        <v>0</v>
      </c>
      <c r="L72" s="15">
        <f>B72+D72+F72+H72+J72</f>
        <v>28</v>
      </c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 s="19" t="s">
        <v>32</v>
      </c>
      <c r="B73" s="14">
        <f>C40</f>
        <v>0</v>
      </c>
      <c r="C73" s="32">
        <f t="shared" si="6"/>
        <v>0</v>
      </c>
      <c r="D73" s="14">
        <f>E40</f>
        <v>3</v>
      </c>
      <c r="E73" s="32">
        <f t="shared" si="7"/>
        <v>0.14285714285714285</v>
      </c>
      <c r="F73" s="14">
        <f>G40</f>
        <v>15</v>
      </c>
      <c r="G73" s="32">
        <f t="shared" si="8"/>
        <v>0.7142857142857143</v>
      </c>
      <c r="H73" s="14">
        <f>I40</f>
        <v>3</v>
      </c>
      <c r="I73" s="32">
        <f t="shared" si="9"/>
        <v>0.14285714285714285</v>
      </c>
      <c r="J73" s="14">
        <f>K40</f>
        <v>0</v>
      </c>
      <c r="K73" s="32">
        <f t="shared" si="10"/>
        <v>0</v>
      </c>
      <c r="L73" s="15">
        <f>B73+D73+F73+H73+J73</f>
        <v>21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 s="34" t="s">
        <v>33</v>
      </c>
      <c r="B74" s="93">
        <f>SUM(B69:B73)</f>
        <v>21</v>
      </c>
      <c r="C74" s="35">
        <f t="shared" si="6"/>
        <v>0.11052631578947368</v>
      </c>
      <c r="D74" s="93">
        <f>SUM(D69:D73)</f>
        <v>51</v>
      </c>
      <c r="E74" s="35">
        <f t="shared" si="7"/>
        <v>0.26842105263157895</v>
      </c>
      <c r="F74" s="93">
        <f>SUM(F69:F73)</f>
        <v>95</v>
      </c>
      <c r="G74" s="35">
        <f t="shared" si="8"/>
        <v>0.5</v>
      </c>
      <c r="H74" s="93">
        <f>SUM(H69:H73)</f>
        <v>23</v>
      </c>
      <c r="I74" s="35">
        <f t="shared" si="9"/>
        <v>0.12105263157894737</v>
      </c>
      <c r="J74" s="93">
        <f>SUM(J69:J73)</f>
        <v>0</v>
      </c>
      <c r="K74" s="35">
        <f t="shared" si="10"/>
        <v>0</v>
      </c>
      <c r="L74" s="36">
        <f>SUM(L69:L73)</f>
        <v>190</v>
      </c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 s="6"/>
      <c r="B75" s="7">
        <f>B74/L74</f>
        <v>0.11052631578947368</v>
      </c>
      <c r="C75" s="7"/>
      <c r="D75" s="7">
        <f>D74/L74</f>
        <v>0.26842105263157895</v>
      </c>
      <c r="E75" s="7"/>
      <c r="F75" s="7">
        <f>F74/L74</f>
        <v>0.5</v>
      </c>
      <c r="G75" s="7"/>
      <c r="H75" s="7">
        <f>H74/L74</f>
        <v>0.12105263157894737</v>
      </c>
      <c r="I75" s="7"/>
      <c r="J75" s="7">
        <f>J74/L74</f>
        <v>0</v>
      </c>
      <c r="K75" s="7"/>
      <c r="L75" s="8">
        <f>SUM(B75:J75)</f>
        <v>1</v>
      </c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1:193" ht="12.75">
      <c r="A76" s="6"/>
      <c r="B76" s="11"/>
      <c r="C76" s="11"/>
      <c r="D76" s="6"/>
      <c r="E76" s="6"/>
      <c r="F76" s="6"/>
      <c r="G76" s="6"/>
      <c r="H76" s="6"/>
      <c r="I76" s="6"/>
      <c r="J76" s="6"/>
      <c r="K76" s="6"/>
      <c r="L76" s="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1:193" ht="12.75">
      <c r="A77" s="103" t="s">
        <v>52</v>
      </c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1:193" ht="12.75">
      <c r="A78" s="95" t="s">
        <v>48</v>
      </c>
      <c r="B78" s="95" t="s">
        <v>21</v>
      </c>
      <c r="C78" s="30" t="s">
        <v>22</v>
      </c>
      <c r="D78" s="95" t="s">
        <v>23</v>
      </c>
      <c r="E78" s="30" t="s">
        <v>22</v>
      </c>
      <c r="F78" s="95" t="s">
        <v>24</v>
      </c>
      <c r="G78" s="30" t="s">
        <v>22</v>
      </c>
      <c r="H78" s="95" t="s">
        <v>25</v>
      </c>
      <c r="I78" s="30" t="s">
        <v>22</v>
      </c>
      <c r="J78" s="30" t="s">
        <v>26</v>
      </c>
      <c r="K78" s="30" t="s">
        <v>22</v>
      </c>
      <c r="L78" s="95" t="s">
        <v>33</v>
      </c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1:193" ht="12.75">
      <c r="A79" s="96"/>
      <c r="B79" s="96"/>
      <c r="C79" s="31" t="s">
        <v>48</v>
      </c>
      <c r="D79" s="96"/>
      <c r="E79" s="31" t="s">
        <v>48</v>
      </c>
      <c r="F79" s="96"/>
      <c r="G79" s="31" t="s">
        <v>48</v>
      </c>
      <c r="H79" s="96"/>
      <c r="I79" s="31" t="s">
        <v>48</v>
      </c>
      <c r="J79" s="31" t="s">
        <v>27</v>
      </c>
      <c r="K79" s="31" t="s">
        <v>48</v>
      </c>
      <c r="L79" s="96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1:193" ht="12.75">
      <c r="A80" s="19" t="s">
        <v>28</v>
      </c>
      <c r="B80" s="14">
        <f>B69+B58</f>
        <v>13</v>
      </c>
      <c r="C80" s="32">
        <f>B80/L80</f>
        <v>0.02524271844660194</v>
      </c>
      <c r="D80" s="14">
        <f>D69+D58</f>
        <v>68</v>
      </c>
      <c r="E80" s="32">
        <f>D80/L80</f>
        <v>0.13203883495145632</v>
      </c>
      <c r="F80" s="14">
        <f>F69+F58</f>
        <v>197</v>
      </c>
      <c r="G80" s="32">
        <f>F80/L80</f>
        <v>0.3825242718446602</v>
      </c>
      <c r="H80" s="14">
        <f>H69+H58</f>
        <v>213</v>
      </c>
      <c r="I80" s="32">
        <f>H80/L80</f>
        <v>0.41359223300970877</v>
      </c>
      <c r="J80" s="14">
        <f>J69+J58</f>
        <v>24</v>
      </c>
      <c r="K80" s="32">
        <f>J80/L80</f>
        <v>0.04660194174757282</v>
      </c>
      <c r="L80" s="15">
        <f>B80+D80+F80+H80+J80</f>
        <v>515</v>
      </c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193" ht="12.75">
      <c r="A81" s="19" t="s">
        <v>29</v>
      </c>
      <c r="B81" s="14">
        <f>B70+B59</f>
        <v>7</v>
      </c>
      <c r="C81" s="32">
        <f>B81/L81</f>
        <v>0.03723404255319149</v>
      </c>
      <c r="D81" s="14">
        <f>D70+D59</f>
        <v>27</v>
      </c>
      <c r="E81" s="32">
        <f>D81/L81</f>
        <v>0.14361702127659576</v>
      </c>
      <c r="F81" s="14">
        <f>F70+F59</f>
        <v>95</v>
      </c>
      <c r="G81" s="32">
        <f>F81/L81</f>
        <v>0.5053191489361702</v>
      </c>
      <c r="H81" s="14">
        <f>H70+H59</f>
        <v>53</v>
      </c>
      <c r="I81" s="32">
        <f>H81/L81</f>
        <v>0.28191489361702127</v>
      </c>
      <c r="J81" s="14">
        <f>J70+J59</f>
        <v>6</v>
      </c>
      <c r="K81" s="32">
        <f>J81/L81</f>
        <v>0.031914893617021274</v>
      </c>
      <c r="L81" s="15">
        <f>B81+D81+F81+H81+J81</f>
        <v>188</v>
      </c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</row>
    <row r="82" spans="1:193" ht="12.75">
      <c r="A82" s="19" t="s">
        <v>30</v>
      </c>
      <c r="B82" s="14">
        <f>B71+B60</f>
        <v>5</v>
      </c>
      <c r="C82" s="32">
        <f>B82/L82</f>
        <v>0.045454545454545456</v>
      </c>
      <c r="D82" s="14">
        <f>D71+D60</f>
        <v>11</v>
      </c>
      <c r="E82" s="32">
        <f>D82/L82</f>
        <v>0.1</v>
      </c>
      <c r="F82" s="14">
        <f>F71+F60</f>
        <v>57</v>
      </c>
      <c r="G82" s="32">
        <f>F82/L82</f>
        <v>0.5181818181818182</v>
      </c>
      <c r="H82" s="14">
        <f>H71+H60</f>
        <v>34</v>
      </c>
      <c r="I82" s="32">
        <f>H82/L82</f>
        <v>0.3090909090909091</v>
      </c>
      <c r="J82" s="14">
        <f>J71+J60</f>
        <v>3</v>
      </c>
      <c r="K82" s="32">
        <f>J82/L82</f>
        <v>0.02727272727272727</v>
      </c>
      <c r="L82" s="15">
        <f>B82+D82+F82+H82+J82</f>
        <v>110</v>
      </c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</row>
    <row r="83" spans="1:12" ht="12">
      <c r="A83" s="19" t="s">
        <v>31</v>
      </c>
      <c r="B83" s="14">
        <f>B72+B61</f>
        <v>4</v>
      </c>
      <c r="C83" s="32">
        <f>B83/L83</f>
        <v>0.021739130434782608</v>
      </c>
      <c r="D83" s="14">
        <f>D72+D61</f>
        <v>7</v>
      </c>
      <c r="E83" s="32">
        <f>D83/L83</f>
        <v>0.03804347826086957</v>
      </c>
      <c r="F83" s="14">
        <f>F72+F61</f>
        <v>61</v>
      </c>
      <c r="G83" s="32">
        <f>F83/L83</f>
        <v>0.33152173913043476</v>
      </c>
      <c r="H83" s="14">
        <f>H72+H61</f>
        <v>95</v>
      </c>
      <c r="I83" s="32">
        <f>H83/L83</f>
        <v>0.5163043478260869</v>
      </c>
      <c r="J83" s="14">
        <f>J72+J61</f>
        <v>17</v>
      </c>
      <c r="K83" s="32">
        <f>J83/L83</f>
        <v>0.09239130434782608</v>
      </c>
      <c r="L83" s="15">
        <f>B83+D83+F83+H83+J83</f>
        <v>184</v>
      </c>
    </row>
    <row r="84" spans="1:12" ht="12">
      <c r="A84" s="19" t="s">
        <v>32</v>
      </c>
      <c r="B84" s="14">
        <f>B73+B62</f>
        <v>0</v>
      </c>
      <c r="C84" s="32">
        <f>B84/L84</f>
        <v>0</v>
      </c>
      <c r="D84" s="14">
        <f>D73+D62</f>
        <v>6</v>
      </c>
      <c r="E84" s="32">
        <f>D84/L84</f>
        <v>0.03592814371257485</v>
      </c>
      <c r="F84" s="14">
        <f>F73+F62</f>
        <v>56</v>
      </c>
      <c r="G84" s="32">
        <f>F84/L84</f>
        <v>0.33532934131736525</v>
      </c>
      <c r="H84" s="14">
        <f>H73+H62</f>
        <v>95</v>
      </c>
      <c r="I84" s="32">
        <f>H84/L84</f>
        <v>0.5688622754491018</v>
      </c>
      <c r="J84" s="14">
        <f>J73+J62</f>
        <v>10</v>
      </c>
      <c r="K84" s="32">
        <f>J84/L84</f>
        <v>0.059880239520958084</v>
      </c>
      <c r="L84" s="15">
        <f>B84+D84+F84+H84+J84</f>
        <v>167</v>
      </c>
    </row>
    <row r="85" spans="1:12" ht="12">
      <c r="A85" s="34" t="s">
        <v>33</v>
      </c>
      <c r="B85" s="93">
        <f>SUM(B80:B84)</f>
        <v>29</v>
      </c>
      <c r="C85" s="35">
        <f>B85/$L$85</f>
        <v>0.02491408934707904</v>
      </c>
      <c r="D85" s="93">
        <f>SUM(D80:D84)</f>
        <v>119</v>
      </c>
      <c r="E85" s="35">
        <f>D85/$L$85</f>
        <v>0.10223367697594501</v>
      </c>
      <c r="F85" s="93">
        <f>SUM(F80:F84)</f>
        <v>466</v>
      </c>
      <c r="G85" s="35">
        <f>F85/$L$85</f>
        <v>0.40034364261168387</v>
      </c>
      <c r="H85" s="93">
        <f>SUM(H80:H84)</f>
        <v>490</v>
      </c>
      <c r="I85" s="35">
        <f>H85/$L$85</f>
        <v>0.4209621993127148</v>
      </c>
      <c r="J85" s="93">
        <f>SUM(J80:J84)</f>
        <v>60</v>
      </c>
      <c r="K85" s="35">
        <f>J85/$L$85</f>
        <v>0.05154639175257732</v>
      </c>
      <c r="L85" s="23">
        <f>SUM(L80:L84)</f>
        <v>1164</v>
      </c>
    </row>
    <row r="86" spans="1:12" ht="12">
      <c r="A86" s="6"/>
      <c r="B86" s="7">
        <f>B85/L85</f>
        <v>0.02491408934707904</v>
      </c>
      <c r="C86" s="7"/>
      <c r="D86" s="7">
        <f>D85/L85</f>
        <v>0.10223367697594501</v>
      </c>
      <c r="E86" s="7"/>
      <c r="F86" s="7">
        <f>F85/L85</f>
        <v>0.40034364261168387</v>
      </c>
      <c r="G86" s="7"/>
      <c r="H86" s="7">
        <f>H85/L85</f>
        <v>0.4209621993127148</v>
      </c>
      <c r="I86" s="7"/>
      <c r="J86" s="7">
        <f>J85/L85</f>
        <v>0.05154639175257732</v>
      </c>
      <c r="K86" s="7"/>
      <c r="L86" s="8">
        <f>SUM(B86:J86)</f>
        <v>1</v>
      </c>
    </row>
    <row r="87" spans="1:12" ht="12">
      <c r="A87" s="6"/>
      <c r="B87" s="7"/>
      <c r="C87" s="7"/>
      <c r="D87" s="7"/>
      <c r="E87" s="7"/>
      <c r="F87" s="7"/>
      <c r="G87" s="7"/>
      <c r="H87" s="7"/>
      <c r="I87" s="7"/>
      <c r="J87" s="7"/>
      <c r="K87" s="7"/>
      <c r="L87" s="8"/>
    </row>
    <row r="88" spans="1:12" ht="12" hidden="1">
      <c r="A88" s="6"/>
      <c r="B88" s="7"/>
      <c r="C88" s="7"/>
      <c r="D88" s="7"/>
      <c r="E88" s="7"/>
      <c r="F88" s="7"/>
      <c r="G88" s="7"/>
      <c r="H88" s="7"/>
      <c r="I88" s="7"/>
      <c r="J88" s="7"/>
      <c r="K88" s="7"/>
      <c r="L88" s="8"/>
    </row>
    <row r="89" spans="1:12" ht="12">
      <c r="A89" s="38" t="s">
        <v>40</v>
      </c>
      <c r="B89" s="18" t="s">
        <v>7</v>
      </c>
      <c r="C89" s="18" t="s">
        <v>34</v>
      </c>
      <c r="D89" s="18" t="s">
        <v>33</v>
      </c>
      <c r="E89" s="7"/>
      <c r="F89" s="7"/>
      <c r="G89" s="7"/>
      <c r="H89" s="7"/>
      <c r="I89" s="7"/>
      <c r="J89" s="7"/>
      <c r="K89" s="7"/>
      <c r="L89" s="8"/>
    </row>
    <row r="90" spans="1:12" ht="12">
      <c r="A90" s="19" t="s">
        <v>53</v>
      </c>
      <c r="B90" s="15">
        <f>B63</f>
        <v>8</v>
      </c>
      <c r="C90" s="39">
        <f>B74</f>
        <v>21</v>
      </c>
      <c r="D90" s="40">
        <f>B85</f>
        <v>29</v>
      </c>
      <c r="E90" s="7"/>
      <c r="F90" s="7"/>
      <c r="G90" s="7"/>
      <c r="H90" s="7"/>
      <c r="I90" s="7"/>
      <c r="J90" s="7"/>
      <c r="K90" s="7"/>
      <c r="L90" s="8"/>
    </row>
    <row r="91" spans="1:12" ht="12">
      <c r="A91" s="19" t="s">
        <v>54</v>
      </c>
      <c r="B91" s="15">
        <f>D63</f>
        <v>68</v>
      </c>
      <c r="C91" s="39">
        <f>D74</f>
        <v>51</v>
      </c>
      <c r="D91" s="40">
        <f>D85</f>
        <v>119</v>
      </c>
      <c r="E91" s="7"/>
      <c r="F91" s="7"/>
      <c r="G91" s="7"/>
      <c r="H91" s="7"/>
      <c r="I91" s="7"/>
      <c r="J91" s="7"/>
      <c r="K91" s="7"/>
      <c r="L91" s="8"/>
    </row>
    <row r="92" spans="1:12" ht="12">
      <c r="A92" s="19" t="s">
        <v>55</v>
      </c>
      <c r="B92" s="15">
        <f>F63</f>
        <v>371</v>
      </c>
      <c r="C92" s="39">
        <f>F74</f>
        <v>95</v>
      </c>
      <c r="D92" s="40">
        <f>F85</f>
        <v>466</v>
      </c>
      <c r="E92" s="7"/>
      <c r="F92" s="7"/>
      <c r="G92" s="7"/>
      <c r="H92" s="7"/>
      <c r="I92" s="7"/>
      <c r="J92" s="7"/>
      <c r="K92" s="7"/>
      <c r="L92" s="8"/>
    </row>
    <row r="93" spans="1:12" ht="12">
      <c r="A93" s="19" t="s">
        <v>56</v>
      </c>
      <c r="B93" s="15">
        <f>H63</f>
        <v>467</v>
      </c>
      <c r="C93" s="39">
        <f>H74</f>
        <v>23</v>
      </c>
      <c r="D93" s="40">
        <f>H85</f>
        <v>490</v>
      </c>
      <c r="E93" s="7"/>
      <c r="F93" s="7"/>
      <c r="G93" s="7"/>
      <c r="H93" s="7"/>
      <c r="I93" s="7"/>
      <c r="J93" s="7"/>
      <c r="K93" s="7"/>
      <c r="L93" s="8"/>
    </row>
    <row r="94" spans="1:12" ht="12">
      <c r="A94" s="19" t="s">
        <v>57</v>
      </c>
      <c r="B94" s="15">
        <f>J63</f>
        <v>60</v>
      </c>
      <c r="C94" s="39">
        <f>J74</f>
        <v>0</v>
      </c>
      <c r="D94" s="40">
        <f>J85</f>
        <v>60</v>
      </c>
      <c r="E94" s="7"/>
      <c r="F94" s="7"/>
      <c r="G94" s="7"/>
      <c r="H94" s="7"/>
      <c r="I94" s="7"/>
      <c r="J94" s="7"/>
      <c r="K94" s="7"/>
      <c r="L94" s="8"/>
    </row>
    <row r="95" spans="1:12" ht="12">
      <c r="A95" s="18" t="s">
        <v>33</v>
      </c>
      <c r="B95" s="36">
        <f>SUM(B90:B94)</f>
        <v>974</v>
      </c>
      <c r="C95" s="18">
        <f>SUM(C90:C94)</f>
        <v>190</v>
      </c>
      <c r="D95" s="23">
        <f>SUM(D90:D94)</f>
        <v>1164</v>
      </c>
      <c r="E95" s="7"/>
      <c r="F95" s="7"/>
      <c r="G95" s="7"/>
      <c r="H95" s="7"/>
      <c r="I95" s="7"/>
      <c r="J95" s="7"/>
      <c r="K95" s="7"/>
      <c r="L95" s="8"/>
    </row>
    <row r="96" spans="1:12" ht="12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8"/>
    </row>
    <row r="142" ht="12">
      <c r="A142" s="9" t="s">
        <v>58</v>
      </c>
    </row>
  </sheetData>
  <sheetProtection password="CA35" sheet="1" selectLockedCells="1" selectUnlockedCells="1"/>
  <mergeCells count="64">
    <mergeCell ref="A77:L77"/>
    <mergeCell ref="A78:A79"/>
    <mergeCell ref="B78:B79"/>
    <mergeCell ref="D78:D79"/>
    <mergeCell ref="F78:F79"/>
    <mergeCell ref="H78:H79"/>
    <mergeCell ref="L78:L79"/>
    <mergeCell ref="A66:L66"/>
    <mergeCell ref="A67:A68"/>
    <mergeCell ref="B67:B68"/>
    <mergeCell ref="D67:D68"/>
    <mergeCell ref="F67:F68"/>
    <mergeCell ref="H67:H68"/>
    <mergeCell ref="L67:L68"/>
    <mergeCell ref="L35:L36"/>
    <mergeCell ref="A52:H52"/>
    <mergeCell ref="A53:H53"/>
    <mergeCell ref="A55:L55"/>
    <mergeCell ref="A56:A57"/>
    <mergeCell ref="B56:B57"/>
    <mergeCell ref="D56:D57"/>
    <mergeCell ref="F56:F57"/>
    <mergeCell ref="H56:H57"/>
    <mergeCell ref="L56:L57"/>
    <mergeCell ref="A35:A36"/>
    <mergeCell ref="B35:C35"/>
    <mergeCell ref="D35:E35"/>
    <mergeCell ref="F35:G35"/>
    <mergeCell ref="H35:I35"/>
    <mergeCell ref="J35:K35"/>
    <mergeCell ref="L24:L25"/>
    <mergeCell ref="A29:A30"/>
    <mergeCell ref="B29:C29"/>
    <mergeCell ref="D29:E29"/>
    <mergeCell ref="F29:G29"/>
    <mergeCell ref="H29:I29"/>
    <mergeCell ref="J29:K29"/>
    <mergeCell ref="L29:L30"/>
    <mergeCell ref="A24:A25"/>
    <mergeCell ref="B24:C24"/>
    <mergeCell ref="D24:E24"/>
    <mergeCell ref="F24:G24"/>
    <mergeCell ref="H24:I24"/>
    <mergeCell ref="J24:K24"/>
    <mergeCell ref="L10:L11"/>
    <mergeCell ref="A18:A19"/>
    <mergeCell ref="B18:C18"/>
    <mergeCell ref="D18:E18"/>
    <mergeCell ref="F18:G18"/>
    <mergeCell ref="H18:I18"/>
    <mergeCell ref="J18:K18"/>
    <mergeCell ref="L18:L19"/>
    <mergeCell ref="A10:A11"/>
    <mergeCell ref="B10:C10"/>
    <mergeCell ref="D10:E10"/>
    <mergeCell ref="F10:G10"/>
    <mergeCell ref="H10:I10"/>
    <mergeCell ref="J10:K10"/>
    <mergeCell ref="A1:L1"/>
    <mergeCell ref="A2:L2"/>
    <mergeCell ref="A3:L3"/>
    <mergeCell ref="C5:F5"/>
    <mergeCell ref="A7:L7"/>
    <mergeCell ref="A9:L9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90" r:id="rId2"/>
  <rowBreaks count="1" manualBreakCount="1">
    <brk id="9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K144"/>
  <sheetViews>
    <sheetView zoomScalePageLayoutView="0" workbookViewId="0" topLeftCell="A1">
      <selection activeCell="V22" sqref="A17:V22"/>
    </sheetView>
  </sheetViews>
  <sheetFormatPr defaultColWidth="9.140625" defaultRowHeight="12.75"/>
  <cols>
    <col min="1" max="1" width="44.8515625" style="1" customWidth="1"/>
    <col min="2" max="2" width="10.28125" style="1" customWidth="1"/>
    <col min="3" max="3" width="11.8515625" style="1" customWidth="1"/>
    <col min="4" max="4" width="11.421875" style="1" customWidth="1"/>
    <col min="5" max="11" width="10.28125" style="1" customWidth="1"/>
    <col min="12" max="12" width="7.8515625" style="1" customWidth="1"/>
    <col min="13" max="16384" width="9.140625" style="1" customWidth="1"/>
  </cols>
  <sheetData>
    <row r="1" spans="1:193" ht="12.7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</row>
    <row r="2" spans="1:193" ht="12.75">
      <c r="A2" s="97" t="s">
        <v>59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</row>
    <row r="3" spans="1:193" ht="12.75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</row>
    <row r="4" spans="1:12" ht="1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2:12" ht="12.75" customHeight="1">
      <c r="B5" s="11"/>
      <c r="C5" s="105" t="s">
        <v>64</v>
      </c>
      <c r="D5" s="105"/>
      <c r="E5" s="105"/>
      <c r="F5" s="105"/>
      <c r="G5" s="6"/>
      <c r="H5" s="6"/>
      <c r="I5" s="6"/>
      <c r="J5" s="6"/>
      <c r="K5" s="6"/>
      <c r="L5" s="12"/>
    </row>
    <row r="6" spans="1:12" ht="12">
      <c r="A6" s="10"/>
      <c r="B6" s="11"/>
      <c r="C6" s="6"/>
      <c r="D6" s="6"/>
      <c r="E6" s="6"/>
      <c r="F6" s="6"/>
      <c r="G6" s="6"/>
      <c r="H6" s="6"/>
      <c r="I6" s="6"/>
      <c r="J6" s="6"/>
      <c r="K6" s="6"/>
      <c r="L6" s="12"/>
    </row>
    <row r="7" spans="1:12" ht="15.75">
      <c r="A7" s="98" t="s">
        <v>62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ht="12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2" ht="12">
      <c r="A9" s="99" t="s">
        <v>47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</row>
    <row r="10" spans="1:12" ht="12">
      <c r="A10" s="101" t="s">
        <v>35</v>
      </c>
      <c r="B10" s="99" t="s">
        <v>2</v>
      </c>
      <c r="C10" s="99"/>
      <c r="D10" s="99" t="s">
        <v>3</v>
      </c>
      <c r="E10" s="99"/>
      <c r="F10" s="99" t="s">
        <v>4</v>
      </c>
      <c r="G10" s="99"/>
      <c r="H10" s="99" t="s">
        <v>5</v>
      </c>
      <c r="I10" s="99"/>
      <c r="J10" s="100" t="s">
        <v>6</v>
      </c>
      <c r="K10" s="100"/>
      <c r="L10" s="101" t="s">
        <v>33</v>
      </c>
    </row>
    <row r="11" spans="1:12" ht="12" customHeight="1">
      <c r="A11" s="102"/>
      <c r="B11" s="44" t="s">
        <v>7</v>
      </c>
      <c r="C11" s="44" t="s">
        <v>8</v>
      </c>
      <c r="D11" s="44" t="s">
        <v>7</v>
      </c>
      <c r="E11" s="44" t="s">
        <v>8</v>
      </c>
      <c r="F11" s="44" t="s">
        <v>7</v>
      </c>
      <c r="G11" s="44" t="s">
        <v>8</v>
      </c>
      <c r="H11" s="44" t="s">
        <v>7</v>
      </c>
      <c r="I11" s="44" t="s">
        <v>8</v>
      </c>
      <c r="J11" s="44" t="s">
        <v>7</v>
      </c>
      <c r="K11" s="44" t="s">
        <v>8</v>
      </c>
      <c r="L11" s="102"/>
    </row>
    <row r="12" spans="1:12" ht="12" customHeight="1">
      <c r="A12" s="13" t="s">
        <v>9</v>
      </c>
      <c r="B12" s="14">
        <v>3</v>
      </c>
      <c r="C12" s="14">
        <v>0</v>
      </c>
      <c r="D12" s="14">
        <v>5</v>
      </c>
      <c r="E12" s="14">
        <v>8</v>
      </c>
      <c r="F12" s="14">
        <v>57</v>
      </c>
      <c r="G12" s="14">
        <v>7</v>
      </c>
      <c r="H12" s="14">
        <v>65</v>
      </c>
      <c r="I12" s="14">
        <v>5</v>
      </c>
      <c r="J12" s="14">
        <v>5</v>
      </c>
      <c r="K12" s="15">
        <v>0</v>
      </c>
      <c r="L12" s="15">
        <f>SUM(B12:K12)</f>
        <v>155</v>
      </c>
    </row>
    <row r="13" spans="1:12" ht="12" customHeight="1">
      <c r="A13" s="13" t="s">
        <v>10</v>
      </c>
      <c r="B13" s="14">
        <v>0</v>
      </c>
      <c r="C13" s="14">
        <v>1</v>
      </c>
      <c r="D13" s="14">
        <v>40</v>
      </c>
      <c r="E13" s="14">
        <v>8</v>
      </c>
      <c r="F13" s="14">
        <v>42</v>
      </c>
      <c r="G13" s="14">
        <v>5</v>
      </c>
      <c r="H13" s="14">
        <v>32</v>
      </c>
      <c r="I13" s="14">
        <v>4</v>
      </c>
      <c r="J13" s="14">
        <v>4</v>
      </c>
      <c r="K13" s="15">
        <v>0</v>
      </c>
      <c r="L13" s="15">
        <f>SUM(B13:K13)</f>
        <v>136</v>
      </c>
    </row>
    <row r="14" spans="1:12" ht="12" customHeight="1">
      <c r="A14" s="13" t="s">
        <v>11</v>
      </c>
      <c r="B14" s="14">
        <v>0</v>
      </c>
      <c r="C14" s="14">
        <v>1</v>
      </c>
      <c r="D14" s="14">
        <v>1</v>
      </c>
      <c r="E14" s="14">
        <v>5</v>
      </c>
      <c r="F14" s="14">
        <v>27</v>
      </c>
      <c r="G14" s="14">
        <v>0</v>
      </c>
      <c r="H14" s="14">
        <v>49</v>
      </c>
      <c r="I14" s="14">
        <v>0</v>
      </c>
      <c r="J14" s="14">
        <v>5</v>
      </c>
      <c r="K14" s="15">
        <v>0</v>
      </c>
      <c r="L14" s="15">
        <f>SUM(B14:K14)</f>
        <v>88</v>
      </c>
    </row>
    <row r="15" spans="1:12" ht="12" customHeight="1">
      <c r="A15" s="13" t="s">
        <v>12</v>
      </c>
      <c r="B15" s="14">
        <v>2</v>
      </c>
      <c r="C15" s="14">
        <v>3</v>
      </c>
      <c r="D15" s="14">
        <v>2</v>
      </c>
      <c r="E15" s="14">
        <v>5</v>
      </c>
      <c r="F15" s="14">
        <v>15</v>
      </c>
      <c r="G15" s="14">
        <v>4</v>
      </c>
      <c r="H15" s="14">
        <v>14</v>
      </c>
      <c r="I15" s="14">
        <v>0</v>
      </c>
      <c r="J15" s="14">
        <v>3</v>
      </c>
      <c r="K15" s="15">
        <v>0</v>
      </c>
      <c r="L15" s="15">
        <f>SUM(B15:K15)</f>
        <v>48</v>
      </c>
    </row>
    <row r="16" spans="1:12" s="2" customFormat="1" ht="12" customHeight="1">
      <c r="A16" s="13" t="s">
        <v>13</v>
      </c>
      <c r="B16" s="14">
        <v>0</v>
      </c>
      <c r="C16" s="14">
        <v>2</v>
      </c>
      <c r="D16" s="14">
        <v>1</v>
      </c>
      <c r="E16" s="16">
        <v>4</v>
      </c>
      <c r="F16" s="14">
        <v>27</v>
      </c>
      <c r="G16" s="14">
        <v>14</v>
      </c>
      <c r="H16" s="14">
        <v>37</v>
      </c>
      <c r="I16" s="14">
        <v>1</v>
      </c>
      <c r="J16" s="14">
        <v>4</v>
      </c>
      <c r="K16" s="15">
        <v>0</v>
      </c>
      <c r="L16" s="15">
        <f>SUM(B16:K16)</f>
        <v>90</v>
      </c>
    </row>
    <row r="17" spans="1:12" s="2" customFormat="1" ht="12">
      <c r="A17" s="17" t="s">
        <v>41</v>
      </c>
      <c r="B17" s="18">
        <f aca="true" t="shared" si="0" ref="B17:L17">SUM(B12:B16)</f>
        <v>5</v>
      </c>
      <c r="C17" s="18">
        <f t="shared" si="0"/>
        <v>7</v>
      </c>
      <c r="D17" s="18">
        <f t="shared" si="0"/>
        <v>49</v>
      </c>
      <c r="E17" s="18">
        <f t="shared" si="0"/>
        <v>30</v>
      </c>
      <c r="F17" s="18">
        <f t="shared" si="0"/>
        <v>168</v>
      </c>
      <c r="G17" s="18">
        <f t="shared" si="0"/>
        <v>30</v>
      </c>
      <c r="H17" s="18">
        <f t="shared" si="0"/>
        <v>197</v>
      </c>
      <c r="I17" s="18">
        <f t="shared" si="0"/>
        <v>10</v>
      </c>
      <c r="J17" s="18">
        <f t="shared" si="0"/>
        <v>21</v>
      </c>
      <c r="K17" s="18">
        <f t="shared" si="0"/>
        <v>0</v>
      </c>
      <c r="L17" s="18">
        <f t="shared" si="0"/>
        <v>517</v>
      </c>
    </row>
    <row r="18" spans="1:12" ht="12">
      <c r="A18" s="101" t="s">
        <v>36</v>
      </c>
      <c r="B18" s="99" t="s">
        <v>2</v>
      </c>
      <c r="C18" s="99"/>
      <c r="D18" s="99" t="s">
        <v>3</v>
      </c>
      <c r="E18" s="99"/>
      <c r="F18" s="99" t="s">
        <v>4</v>
      </c>
      <c r="G18" s="99"/>
      <c r="H18" s="99" t="s">
        <v>5</v>
      </c>
      <c r="I18" s="99"/>
      <c r="J18" s="100" t="s">
        <v>6</v>
      </c>
      <c r="K18" s="100"/>
      <c r="L18" s="101" t="s">
        <v>33</v>
      </c>
    </row>
    <row r="19" spans="1:12" ht="12">
      <c r="A19" s="102"/>
      <c r="B19" s="44" t="s">
        <v>7</v>
      </c>
      <c r="C19" s="44" t="s">
        <v>8</v>
      </c>
      <c r="D19" s="44" t="s">
        <v>7</v>
      </c>
      <c r="E19" s="44" t="s">
        <v>8</v>
      </c>
      <c r="F19" s="44" t="s">
        <v>7</v>
      </c>
      <c r="G19" s="44" t="s">
        <v>8</v>
      </c>
      <c r="H19" s="44" t="s">
        <v>7</v>
      </c>
      <c r="I19" s="44" t="s">
        <v>8</v>
      </c>
      <c r="J19" s="44" t="s">
        <v>7</v>
      </c>
      <c r="K19" s="44" t="s">
        <v>8</v>
      </c>
      <c r="L19" s="102"/>
    </row>
    <row r="20" spans="1:12" ht="12">
      <c r="A20" s="19" t="s">
        <v>12</v>
      </c>
      <c r="B20" s="14">
        <v>0</v>
      </c>
      <c r="C20" s="14">
        <v>2</v>
      </c>
      <c r="D20" s="14">
        <v>12</v>
      </c>
      <c r="E20" s="14">
        <v>8</v>
      </c>
      <c r="F20" s="14">
        <v>27</v>
      </c>
      <c r="G20" s="14">
        <v>7</v>
      </c>
      <c r="H20" s="14">
        <v>7</v>
      </c>
      <c r="I20" s="14">
        <v>0</v>
      </c>
      <c r="J20" s="14">
        <v>0</v>
      </c>
      <c r="K20" s="15">
        <v>0</v>
      </c>
      <c r="L20" s="15">
        <f>SUM(B20:K20)</f>
        <v>63</v>
      </c>
    </row>
    <row r="21" spans="1:12" ht="12">
      <c r="A21" s="19" t="s">
        <v>14</v>
      </c>
      <c r="B21" s="14">
        <v>1</v>
      </c>
      <c r="C21" s="14">
        <v>4</v>
      </c>
      <c r="D21" s="14">
        <v>6</v>
      </c>
      <c r="E21" s="14">
        <v>7</v>
      </c>
      <c r="F21" s="14">
        <v>26</v>
      </c>
      <c r="G21" s="14">
        <v>5</v>
      </c>
      <c r="H21" s="14">
        <v>17</v>
      </c>
      <c r="I21" s="14">
        <v>0</v>
      </c>
      <c r="J21" s="14">
        <v>4</v>
      </c>
      <c r="K21" s="15">
        <v>0</v>
      </c>
      <c r="L21" s="15">
        <f>SUM(B21:K21)</f>
        <v>70</v>
      </c>
    </row>
    <row r="22" spans="1:12" s="2" customFormat="1" ht="12">
      <c r="A22" s="19" t="s">
        <v>15</v>
      </c>
      <c r="B22" s="14">
        <v>0</v>
      </c>
      <c r="C22" s="14">
        <v>6</v>
      </c>
      <c r="D22" s="14">
        <v>4</v>
      </c>
      <c r="E22" s="14">
        <v>0</v>
      </c>
      <c r="F22" s="14">
        <v>29</v>
      </c>
      <c r="G22" s="14">
        <v>10</v>
      </c>
      <c r="H22" s="14">
        <v>17</v>
      </c>
      <c r="I22" s="14">
        <v>3</v>
      </c>
      <c r="J22" s="14">
        <v>2</v>
      </c>
      <c r="K22" s="15">
        <v>0</v>
      </c>
      <c r="L22" s="15">
        <f>SUM(B22:K22)</f>
        <v>71</v>
      </c>
    </row>
    <row r="23" spans="1:12" s="2" customFormat="1" ht="12">
      <c r="A23" s="17" t="s">
        <v>42</v>
      </c>
      <c r="B23" s="18">
        <f aca="true" t="shared" si="1" ref="B23:L23">SUM(B20:B22)</f>
        <v>1</v>
      </c>
      <c r="C23" s="18">
        <f t="shared" si="1"/>
        <v>12</v>
      </c>
      <c r="D23" s="18">
        <f t="shared" si="1"/>
        <v>22</v>
      </c>
      <c r="E23" s="18">
        <f t="shared" si="1"/>
        <v>15</v>
      </c>
      <c r="F23" s="18">
        <f t="shared" si="1"/>
        <v>82</v>
      </c>
      <c r="G23" s="18">
        <f t="shared" si="1"/>
        <v>22</v>
      </c>
      <c r="H23" s="18">
        <f t="shared" si="1"/>
        <v>41</v>
      </c>
      <c r="I23" s="18">
        <f t="shared" si="1"/>
        <v>3</v>
      </c>
      <c r="J23" s="18">
        <f t="shared" si="1"/>
        <v>6</v>
      </c>
      <c r="K23" s="18">
        <f t="shared" si="1"/>
        <v>0</v>
      </c>
      <c r="L23" s="18">
        <f t="shared" si="1"/>
        <v>204</v>
      </c>
    </row>
    <row r="24" spans="1:12" ht="12">
      <c r="A24" s="101" t="s">
        <v>37</v>
      </c>
      <c r="B24" s="99" t="s">
        <v>2</v>
      </c>
      <c r="C24" s="99"/>
      <c r="D24" s="99" t="s">
        <v>3</v>
      </c>
      <c r="E24" s="99"/>
      <c r="F24" s="99" t="s">
        <v>4</v>
      </c>
      <c r="G24" s="99"/>
      <c r="H24" s="99" t="s">
        <v>5</v>
      </c>
      <c r="I24" s="99"/>
      <c r="J24" s="100" t="s">
        <v>6</v>
      </c>
      <c r="K24" s="100"/>
      <c r="L24" s="101" t="s">
        <v>33</v>
      </c>
    </row>
    <row r="25" spans="1:12" ht="12">
      <c r="A25" s="102"/>
      <c r="B25" s="44" t="s">
        <v>7</v>
      </c>
      <c r="C25" s="44" t="s">
        <v>8</v>
      </c>
      <c r="D25" s="44" t="s">
        <v>7</v>
      </c>
      <c r="E25" s="44" t="s">
        <v>8</v>
      </c>
      <c r="F25" s="44" t="s">
        <v>7</v>
      </c>
      <c r="G25" s="44" t="s">
        <v>8</v>
      </c>
      <c r="H25" s="44" t="s">
        <v>7</v>
      </c>
      <c r="I25" s="44" t="s">
        <v>8</v>
      </c>
      <c r="J25" s="44" t="s">
        <v>7</v>
      </c>
      <c r="K25" s="44" t="s">
        <v>8</v>
      </c>
      <c r="L25" s="102"/>
    </row>
    <row r="26" spans="1:12" ht="12">
      <c r="A26" s="19" t="s">
        <v>16</v>
      </c>
      <c r="B26" s="14">
        <v>0</v>
      </c>
      <c r="C26" s="14">
        <v>1</v>
      </c>
      <c r="D26" s="14">
        <v>0</v>
      </c>
      <c r="E26" s="14">
        <v>3</v>
      </c>
      <c r="F26" s="14">
        <v>23</v>
      </c>
      <c r="G26" s="14">
        <v>5</v>
      </c>
      <c r="H26" s="14">
        <v>21</v>
      </c>
      <c r="I26" s="14">
        <v>1</v>
      </c>
      <c r="J26" s="14">
        <v>3</v>
      </c>
      <c r="K26" s="15">
        <v>0</v>
      </c>
      <c r="L26" s="15">
        <f>SUM(B26:K26)</f>
        <v>57</v>
      </c>
    </row>
    <row r="27" spans="1:12" s="2" customFormat="1" ht="12">
      <c r="A27" s="19" t="s">
        <v>12</v>
      </c>
      <c r="B27" s="14">
        <v>0</v>
      </c>
      <c r="C27" s="14">
        <v>2</v>
      </c>
      <c r="D27" s="14">
        <v>2</v>
      </c>
      <c r="E27" s="14">
        <v>8</v>
      </c>
      <c r="F27" s="14">
        <v>25</v>
      </c>
      <c r="G27" s="14">
        <v>1</v>
      </c>
      <c r="H27" s="14">
        <v>13</v>
      </c>
      <c r="I27" s="14">
        <v>1</v>
      </c>
      <c r="J27" s="14">
        <v>0</v>
      </c>
      <c r="K27" s="15">
        <v>0</v>
      </c>
      <c r="L27" s="15">
        <f>SUM(B27:K27)</f>
        <v>52</v>
      </c>
    </row>
    <row r="28" spans="1:13" s="2" customFormat="1" ht="12">
      <c r="A28" s="17" t="s">
        <v>43</v>
      </c>
      <c r="B28" s="18">
        <f aca="true" t="shared" si="2" ref="B28:K28">SUM(B26:B27)</f>
        <v>0</v>
      </c>
      <c r="C28" s="18">
        <f t="shared" si="2"/>
        <v>3</v>
      </c>
      <c r="D28" s="18">
        <f t="shared" si="2"/>
        <v>2</v>
      </c>
      <c r="E28" s="18">
        <f t="shared" si="2"/>
        <v>11</v>
      </c>
      <c r="F28" s="18">
        <f t="shared" si="2"/>
        <v>48</v>
      </c>
      <c r="G28" s="18">
        <f t="shared" si="2"/>
        <v>6</v>
      </c>
      <c r="H28" s="18">
        <f t="shared" si="2"/>
        <v>34</v>
      </c>
      <c r="I28" s="18">
        <f t="shared" si="2"/>
        <v>2</v>
      </c>
      <c r="J28" s="18">
        <f t="shared" si="2"/>
        <v>3</v>
      </c>
      <c r="K28" s="18">
        <f t="shared" si="2"/>
        <v>0</v>
      </c>
      <c r="L28" s="46">
        <f>SUM(L26:L27)</f>
        <v>109</v>
      </c>
      <c r="M28" s="2" t="s">
        <v>65</v>
      </c>
    </row>
    <row r="29" spans="1:12" ht="12">
      <c r="A29" s="101" t="s">
        <v>38</v>
      </c>
      <c r="B29" s="99" t="s">
        <v>2</v>
      </c>
      <c r="C29" s="99"/>
      <c r="D29" s="99" t="s">
        <v>3</v>
      </c>
      <c r="E29" s="99"/>
      <c r="F29" s="99" t="s">
        <v>4</v>
      </c>
      <c r="G29" s="99"/>
      <c r="H29" s="99" t="s">
        <v>5</v>
      </c>
      <c r="I29" s="99"/>
      <c r="J29" s="100" t="s">
        <v>6</v>
      </c>
      <c r="K29" s="100"/>
      <c r="L29" s="101" t="s">
        <v>33</v>
      </c>
    </row>
    <row r="30" spans="1:12" ht="12">
      <c r="A30" s="102"/>
      <c r="B30" s="44" t="s">
        <v>7</v>
      </c>
      <c r="C30" s="44" t="s">
        <v>8</v>
      </c>
      <c r="D30" s="44" t="s">
        <v>7</v>
      </c>
      <c r="E30" s="44" t="s">
        <v>8</v>
      </c>
      <c r="F30" s="44" t="s">
        <v>7</v>
      </c>
      <c r="G30" s="44" t="s">
        <v>8</v>
      </c>
      <c r="H30" s="44" t="s">
        <v>7</v>
      </c>
      <c r="I30" s="44" t="s">
        <v>8</v>
      </c>
      <c r="J30" s="44" t="s">
        <v>7</v>
      </c>
      <c r="K30" s="44" t="s">
        <v>8</v>
      </c>
      <c r="L30" s="102"/>
    </row>
    <row r="31" spans="1:12" s="3" customFormat="1" ht="12">
      <c r="A31" s="19" t="s">
        <v>17</v>
      </c>
      <c r="B31" s="14">
        <v>0</v>
      </c>
      <c r="C31" s="14">
        <v>0</v>
      </c>
      <c r="D31" s="14">
        <v>0</v>
      </c>
      <c r="E31" s="14">
        <v>0</v>
      </c>
      <c r="F31" s="14">
        <v>1</v>
      </c>
      <c r="G31" s="14">
        <v>3</v>
      </c>
      <c r="H31" s="14">
        <v>33</v>
      </c>
      <c r="I31" s="14">
        <v>2</v>
      </c>
      <c r="J31" s="14">
        <v>9</v>
      </c>
      <c r="K31" s="15">
        <v>0</v>
      </c>
      <c r="L31" s="15">
        <f>SUM(B31:K31)</f>
        <v>48</v>
      </c>
    </row>
    <row r="32" spans="1:12" ht="12">
      <c r="A32" s="13" t="s">
        <v>18</v>
      </c>
      <c r="B32" s="14">
        <v>0</v>
      </c>
      <c r="C32" s="14">
        <v>1</v>
      </c>
      <c r="D32" s="14">
        <v>3</v>
      </c>
      <c r="E32" s="14">
        <v>2</v>
      </c>
      <c r="F32" s="14">
        <v>25</v>
      </c>
      <c r="G32" s="14">
        <v>15</v>
      </c>
      <c r="H32" s="14">
        <v>40</v>
      </c>
      <c r="I32" s="14">
        <v>1</v>
      </c>
      <c r="J32" s="14">
        <v>9</v>
      </c>
      <c r="K32" s="15">
        <v>0</v>
      </c>
      <c r="L32" s="15">
        <f>SUM(B32:K32)</f>
        <v>96</v>
      </c>
    </row>
    <row r="33" spans="1:12" s="2" customFormat="1" ht="12">
      <c r="A33" s="19" t="s">
        <v>12</v>
      </c>
      <c r="B33" s="14">
        <v>2</v>
      </c>
      <c r="C33" s="14">
        <v>0</v>
      </c>
      <c r="D33" s="14">
        <v>1</v>
      </c>
      <c r="E33" s="14">
        <v>6</v>
      </c>
      <c r="F33" s="14">
        <v>20</v>
      </c>
      <c r="G33" s="14">
        <v>5</v>
      </c>
      <c r="H33" s="14">
        <v>12</v>
      </c>
      <c r="I33" s="14">
        <v>0</v>
      </c>
      <c r="J33" s="14">
        <v>1</v>
      </c>
      <c r="K33" s="15">
        <v>0</v>
      </c>
      <c r="L33" s="15">
        <f>SUM(B33:K33)</f>
        <v>47</v>
      </c>
    </row>
    <row r="34" spans="1:12" s="2" customFormat="1" ht="12">
      <c r="A34" s="17" t="s">
        <v>44</v>
      </c>
      <c r="B34" s="18">
        <f aca="true" t="shared" si="3" ref="B34:L34">SUM(B30:B33)</f>
        <v>2</v>
      </c>
      <c r="C34" s="18">
        <f t="shared" si="3"/>
        <v>1</v>
      </c>
      <c r="D34" s="18">
        <f t="shared" si="3"/>
        <v>4</v>
      </c>
      <c r="E34" s="18">
        <f t="shared" si="3"/>
        <v>8</v>
      </c>
      <c r="F34" s="18">
        <f t="shared" si="3"/>
        <v>46</v>
      </c>
      <c r="G34" s="18">
        <f t="shared" si="3"/>
        <v>23</v>
      </c>
      <c r="H34" s="18">
        <f t="shared" si="3"/>
        <v>85</v>
      </c>
      <c r="I34" s="18">
        <f t="shared" si="3"/>
        <v>3</v>
      </c>
      <c r="J34" s="18">
        <f t="shared" si="3"/>
        <v>19</v>
      </c>
      <c r="K34" s="18">
        <f t="shared" si="3"/>
        <v>0</v>
      </c>
      <c r="L34" s="18">
        <f t="shared" si="3"/>
        <v>191</v>
      </c>
    </row>
    <row r="35" spans="1:12" ht="12">
      <c r="A35" s="101" t="s">
        <v>39</v>
      </c>
      <c r="B35" s="99" t="s">
        <v>2</v>
      </c>
      <c r="C35" s="99"/>
      <c r="D35" s="99" t="s">
        <v>3</v>
      </c>
      <c r="E35" s="99"/>
      <c r="F35" s="99" t="s">
        <v>4</v>
      </c>
      <c r="G35" s="99"/>
      <c r="H35" s="99" t="s">
        <v>5</v>
      </c>
      <c r="I35" s="99"/>
      <c r="J35" s="100" t="s">
        <v>6</v>
      </c>
      <c r="K35" s="100"/>
      <c r="L35" s="101" t="s">
        <v>33</v>
      </c>
    </row>
    <row r="36" spans="1:12" ht="12">
      <c r="A36" s="102"/>
      <c r="B36" s="44" t="s">
        <v>7</v>
      </c>
      <c r="C36" s="44" t="s">
        <v>8</v>
      </c>
      <c r="D36" s="44" t="s">
        <v>7</v>
      </c>
      <c r="E36" s="44" t="s">
        <v>8</v>
      </c>
      <c r="F36" s="44" t="s">
        <v>7</v>
      </c>
      <c r="G36" s="44" t="s">
        <v>8</v>
      </c>
      <c r="H36" s="44" t="s">
        <v>7</v>
      </c>
      <c r="I36" s="44" t="s">
        <v>8</v>
      </c>
      <c r="J36" s="44" t="s">
        <v>7</v>
      </c>
      <c r="K36" s="44" t="s">
        <v>8</v>
      </c>
      <c r="L36" s="102"/>
    </row>
    <row r="37" spans="1:12" ht="12">
      <c r="A37" s="19" t="s">
        <v>19</v>
      </c>
      <c r="B37" s="14">
        <v>1</v>
      </c>
      <c r="C37" s="14">
        <v>0</v>
      </c>
      <c r="D37" s="14">
        <v>2</v>
      </c>
      <c r="E37" s="14">
        <v>0</v>
      </c>
      <c r="F37" s="14">
        <v>14</v>
      </c>
      <c r="G37" s="14">
        <v>5</v>
      </c>
      <c r="H37" s="14">
        <v>25</v>
      </c>
      <c r="I37" s="14">
        <v>1</v>
      </c>
      <c r="J37" s="14">
        <v>4</v>
      </c>
      <c r="K37" s="14">
        <v>0</v>
      </c>
      <c r="L37" s="14">
        <f>SUM(B37:K37)</f>
        <v>52</v>
      </c>
    </row>
    <row r="38" spans="1:12" ht="12">
      <c r="A38" s="19" t="s">
        <v>12</v>
      </c>
      <c r="B38" s="14">
        <v>0</v>
      </c>
      <c r="C38" s="14">
        <v>0</v>
      </c>
      <c r="D38" s="14">
        <v>0</v>
      </c>
      <c r="E38" s="14">
        <v>1</v>
      </c>
      <c r="F38" s="14">
        <v>26</v>
      </c>
      <c r="G38" s="14">
        <v>3</v>
      </c>
      <c r="H38" s="14">
        <v>17</v>
      </c>
      <c r="I38" s="14">
        <v>0</v>
      </c>
      <c r="J38" s="14">
        <v>2</v>
      </c>
      <c r="K38" s="15">
        <v>0</v>
      </c>
      <c r="L38" s="15">
        <f>SUM(B38:K38)</f>
        <v>49</v>
      </c>
    </row>
    <row r="39" spans="1:12" s="2" customFormat="1" ht="12">
      <c r="A39" s="19" t="s">
        <v>15</v>
      </c>
      <c r="B39" s="14">
        <v>0</v>
      </c>
      <c r="C39" s="14">
        <v>2</v>
      </c>
      <c r="D39" s="14">
        <v>1</v>
      </c>
      <c r="E39" s="14">
        <v>2</v>
      </c>
      <c r="F39" s="14">
        <v>6</v>
      </c>
      <c r="G39" s="14">
        <v>8</v>
      </c>
      <c r="H39" s="14">
        <v>45</v>
      </c>
      <c r="I39" s="14">
        <v>3</v>
      </c>
      <c r="J39" s="14">
        <v>4</v>
      </c>
      <c r="K39" s="15">
        <v>0</v>
      </c>
      <c r="L39" s="15">
        <f>SUM(B39:K39)</f>
        <v>71</v>
      </c>
    </row>
    <row r="40" spans="1:12" ht="12">
      <c r="A40" s="17" t="s">
        <v>46</v>
      </c>
      <c r="B40" s="18">
        <f aca="true" t="shared" si="4" ref="B40:L40">SUM(B36:B39)</f>
        <v>1</v>
      </c>
      <c r="C40" s="18">
        <f t="shared" si="4"/>
        <v>2</v>
      </c>
      <c r="D40" s="18">
        <f t="shared" si="4"/>
        <v>3</v>
      </c>
      <c r="E40" s="18">
        <f t="shared" si="4"/>
        <v>3</v>
      </c>
      <c r="F40" s="18">
        <f t="shared" si="4"/>
        <v>46</v>
      </c>
      <c r="G40" s="18">
        <f t="shared" si="4"/>
        <v>16</v>
      </c>
      <c r="H40" s="18">
        <f t="shared" si="4"/>
        <v>87</v>
      </c>
      <c r="I40" s="18">
        <f t="shared" si="4"/>
        <v>4</v>
      </c>
      <c r="J40" s="18">
        <f t="shared" si="4"/>
        <v>10</v>
      </c>
      <c r="K40" s="18">
        <f t="shared" si="4"/>
        <v>0</v>
      </c>
      <c r="L40" s="20">
        <f t="shared" si="4"/>
        <v>172</v>
      </c>
    </row>
    <row r="41" spans="1:12" ht="12">
      <c r="A41" s="21" t="s">
        <v>45</v>
      </c>
      <c r="B41" s="44">
        <f aca="true" t="shared" si="5" ref="B41:K41">B17+B23+B28+B34+B40</f>
        <v>9</v>
      </c>
      <c r="C41" s="44">
        <f t="shared" si="5"/>
        <v>25</v>
      </c>
      <c r="D41" s="44">
        <f t="shared" si="5"/>
        <v>80</v>
      </c>
      <c r="E41" s="44">
        <f t="shared" si="5"/>
        <v>67</v>
      </c>
      <c r="F41" s="44">
        <f t="shared" si="5"/>
        <v>390</v>
      </c>
      <c r="G41" s="44">
        <f t="shared" si="5"/>
        <v>97</v>
      </c>
      <c r="H41" s="44">
        <f t="shared" si="5"/>
        <v>444</v>
      </c>
      <c r="I41" s="44">
        <f t="shared" si="5"/>
        <v>22</v>
      </c>
      <c r="J41" s="44">
        <f t="shared" si="5"/>
        <v>59</v>
      </c>
      <c r="K41" s="22">
        <f t="shared" si="5"/>
        <v>0</v>
      </c>
      <c r="L41" s="23">
        <f>L17+L23+L28+L34+L40</f>
        <v>1193</v>
      </c>
    </row>
    <row r="42" spans="1:12" ht="12">
      <c r="A42" s="24" t="s">
        <v>60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1:193" ht="12.75">
      <c r="A43" s="26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1:193" ht="12.75">
      <c r="A44" s="26"/>
      <c r="B44" s="25"/>
      <c r="C44" s="25"/>
      <c r="D44" s="25" t="s">
        <v>20</v>
      </c>
      <c r="E44" s="25"/>
      <c r="F44" s="25"/>
      <c r="G44" s="25"/>
      <c r="H44" s="25"/>
      <c r="I44" s="25"/>
      <c r="J44" s="25"/>
      <c r="K44" s="25"/>
      <c r="L44" s="25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1:193" ht="12.75">
      <c r="A45" s="26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5.75">
      <c r="A46" s="104"/>
      <c r="B46" s="104"/>
      <c r="C46" s="104"/>
      <c r="D46" s="104"/>
      <c r="E46" s="104"/>
      <c r="F46" s="104"/>
      <c r="G46" s="104"/>
      <c r="H46" s="104"/>
      <c r="I46" s="27"/>
      <c r="J46" s="27"/>
      <c r="K46" s="27"/>
      <c r="L46" s="27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>
      <c r="A47" s="104"/>
      <c r="B47" s="104"/>
      <c r="C47" s="104"/>
      <c r="D47" s="104"/>
      <c r="E47" s="104"/>
      <c r="F47" s="104"/>
      <c r="G47" s="104"/>
      <c r="H47" s="104"/>
      <c r="I47" s="27"/>
      <c r="J47" s="27"/>
      <c r="K47" s="27"/>
      <c r="L47" s="2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5.75">
      <c r="A48" s="104"/>
      <c r="B48" s="104"/>
      <c r="C48" s="104"/>
      <c r="D48" s="104"/>
      <c r="E48" s="104"/>
      <c r="F48" s="104"/>
      <c r="G48" s="104"/>
      <c r="H48" s="104"/>
      <c r="I48" s="27"/>
      <c r="J48" s="27"/>
      <c r="K48" s="27"/>
      <c r="L48" s="27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2" s="4" customFormat="1" ht="15">
      <c r="A49" s="10" t="str">
        <f>C5</f>
        <v>Posição em 29 de fevereiro de 2012</v>
      </c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</row>
    <row r="50" spans="1:12" s="4" customFormat="1" ht="12.75">
      <c r="A50" s="103" t="s">
        <v>49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</row>
    <row r="51" spans="1:12" s="4" customFormat="1" ht="12.75">
      <c r="A51" s="95" t="s">
        <v>48</v>
      </c>
      <c r="B51" s="95" t="s">
        <v>21</v>
      </c>
      <c r="C51" s="30" t="s">
        <v>22</v>
      </c>
      <c r="D51" s="95" t="s">
        <v>23</v>
      </c>
      <c r="E51" s="30" t="s">
        <v>22</v>
      </c>
      <c r="F51" s="95" t="s">
        <v>24</v>
      </c>
      <c r="G51" s="30" t="s">
        <v>22</v>
      </c>
      <c r="H51" s="95" t="s">
        <v>25</v>
      </c>
      <c r="I51" s="30" t="s">
        <v>22</v>
      </c>
      <c r="J51" s="30" t="s">
        <v>26</v>
      </c>
      <c r="K51" s="30" t="s">
        <v>22</v>
      </c>
      <c r="L51" s="95" t="s">
        <v>33</v>
      </c>
    </row>
    <row r="52" spans="1:12" s="4" customFormat="1" ht="12.75">
      <c r="A52" s="96"/>
      <c r="B52" s="96"/>
      <c r="C52" s="31" t="s">
        <v>48</v>
      </c>
      <c r="D52" s="96"/>
      <c r="E52" s="31" t="s">
        <v>48</v>
      </c>
      <c r="F52" s="96"/>
      <c r="G52" s="31" t="s">
        <v>48</v>
      </c>
      <c r="H52" s="96"/>
      <c r="I52" s="31" t="s">
        <v>48</v>
      </c>
      <c r="J52" s="31" t="s">
        <v>50</v>
      </c>
      <c r="K52" s="31" t="s">
        <v>48</v>
      </c>
      <c r="L52" s="96"/>
    </row>
    <row r="53" spans="1:12" s="4" customFormat="1" ht="12.75">
      <c r="A53" s="19" t="s">
        <v>28</v>
      </c>
      <c r="B53" s="14">
        <f>B17</f>
        <v>5</v>
      </c>
      <c r="C53" s="32">
        <f>B53/$L$53</f>
        <v>0.011363636363636364</v>
      </c>
      <c r="D53" s="14">
        <f>D17</f>
        <v>49</v>
      </c>
      <c r="E53" s="32">
        <f>D53/$L$53</f>
        <v>0.11136363636363636</v>
      </c>
      <c r="F53" s="14">
        <f>F17</f>
        <v>168</v>
      </c>
      <c r="G53" s="32">
        <f>F53/$L$53</f>
        <v>0.38181818181818183</v>
      </c>
      <c r="H53" s="14">
        <f>H17</f>
        <v>197</v>
      </c>
      <c r="I53" s="32">
        <f>H53/$L$53</f>
        <v>0.44772727272727275</v>
      </c>
      <c r="J53" s="14">
        <f>J17</f>
        <v>21</v>
      </c>
      <c r="K53" s="32">
        <f>J53/L53</f>
        <v>0.04772727272727273</v>
      </c>
      <c r="L53" s="15">
        <f>B53+D53+F53+H53+J53</f>
        <v>440</v>
      </c>
    </row>
    <row r="54" spans="1:193" ht="12" customHeight="1">
      <c r="A54" s="19" t="s">
        <v>29</v>
      </c>
      <c r="B54" s="14">
        <f>B23</f>
        <v>1</v>
      </c>
      <c r="C54" s="32">
        <f>B54/$L$54</f>
        <v>0.006578947368421052</v>
      </c>
      <c r="D54" s="14">
        <f>D23</f>
        <v>22</v>
      </c>
      <c r="E54" s="32">
        <f>D54/$L$54</f>
        <v>0.14473684210526316</v>
      </c>
      <c r="F54" s="14">
        <f>F23</f>
        <v>82</v>
      </c>
      <c r="G54" s="32">
        <f>F54/$L$54</f>
        <v>0.5394736842105263</v>
      </c>
      <c r="H54" s="14">
        <f>H23</f>
        <v>41</v>
      </c>
      <c r="I54" s="32">
        <f>H54/L54</f>
        <v>0.26973684210526316</v>
      </c>
      <c r="J54" s="14">
        <f>J23</f>
        <v>6</v>
      </c>
      <c r="K54" s="32">
        <f>J54/L54</f>
        <v>0.039473684210526314</v>
      </c>
      <c r="L54" s="33">
        <f>B54+D54+F54+H54+J54</f>
        <v>152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9" t="s">
        <v>30</v>
      </c>
      <c r="B55" s="14">
        <f>B28</f>
        <v>0</v>
      </c>
      <c r="C55" s="32">
        <f>B55/$L$55</f>
        <v>0</v>
      </c>
      <c r="D55" s="14">
        <f>D28</f>
        <v>2</v>
      </c>
      <c r="E55" s="32">
        <f>D55/$L$55</f>
        <v>0.022988505747126436</v>
      </c>
      <c r="F55" s="14">
        <f>F28</f>
        <v>48</v>
      </c>
      <c r="G55" s="32">
        <f>F55/$L$55</f>
        <v>0.5517241379310345</v>
      </c>
      <c r="H55" s="14">
        <f>H28</f>
        <v>34</v>
      </c>
      <c r="I55" s="32">
        <f>H55/L55</f>
        <v>0.39080459770114945</v>
      </c>
      <c r="J55" s="14">
        <f>J28</f>
        <v>3</v>
      </c>
      <c r="K55" s="32">
        <f>J55/L55</f>
        <v>0.034482758620689655</v>
      </c>
      <c r="L55" s="33">
        <f>B55+D55+F55+H55+J55</f>
        <v>87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2.75">
      <c r="A56" s="19" t="s">
        <v>31</v>
      </c>
      <c r="B56" s="14">
        <f>B34</f>
        <v>2</v>
      </c>
      <c r="C56" s="32">
        <f>B56/$L$56</f>
        <v>0.01282051282051282</v>
      </c>
      <c r="D56" s="14">
        <f>D34</f>
        <v>4</v>
      </c>
      <c r="E56" s="32">
        <f>D56/$L$56</f>
        <v>0.02564102564102564</v>
      </c>
      <c r="F56" s="14">
        <f>F34</f>
        <v>46</v>
      </c>
      <c r="G56" s="32">
        <f>F56/$L$56</f>
        <v>0.2948717948717949</v>
      </c>
      <c r="H56" s="14">
        <f>H34</f>
        <v>85</v>
      </c>
      <c r="I56" s="32">
        <f>H56/L56</f>
        <v>0.5448717948717948</v>
      </c>
      <c r="J56" s="14">
        <f>J34</f>
        <v>19</v>
      </c>
      <c r="K56" s="32">
        <f>J56/L56</f>
        <v>0.12179487179487179</v>
      </c>
      <c r="L56" s="33">
        <f>B56+D56+F56+H56+J56</f>
        <v>156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1:193" ht="12.75">
      <c r="A57" s="19" t="s">
        <v>32</v>
      </c>
      <c r="B57" s="14">
        <f>B40</f>
        <v>1</v>
      </c>
      <c r="C57" s="32">
        <f>B57/$L$57</f>
        <v>0.006802721088435374</v>
      </c>
      <c r="D57" s="14">
        <f>D40</f>
        <v>3</v>
      </c>
      <c r="E57" s="32">
        <f>D57/$L$57</f>
        <v>0.02040816326530612</v>
      </c>
      <c r="F57" s="14">
        <f>F40</f>
        <v>46</v>
      </c>
      <c r="G57" s="32">
        <f>F57/$L$57</f>
        <v>0.3129251700680272</v>
      </c>
      <c r="H57" s="14">
        <f>H40</f>
        <v>87</v>
      </c>
      <c r="I57" s="32">
        <f>H57/L57</f>
        <v>0.5918367346938775</v>
      </c>
      <c r="J57" s="14">
        <f>J40</f>
        <v>10</v>
      </c>
      <c r="K57" s="32">
        <f>J57/L57</f>
        <v>0.06802721088435375</v>
      </c>
      <c r="L57" s="14">
        <f>B57+D57+F57+H57+J57</f>
        <v>147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1:193" ht="12.75">
      <c r="A58" s="34" t="s">
        <v>33</v>
      </c>
      <c r="B58" s="45">
        <f>SUM(B53:B57)</f>
        <v>9</v>
      </c>
      <c r="C58" s="35">
        <f>B58/$L$58</f>
        <v>0.009164969450101833</v>
      </c>
      <c r="D58" s="45">
        <f>SUM(D53:D57)</f>
        <v>80</v>
      </c>
      <c r="E58" s="35">
        <f>D58/$L$58</f>
        <v>0.0814663951120163</v>
      </c>
      <c r="F58" s="45">
        <f>SUM(F53:F57)</f>
        <v>390</v>
      </c>
      <c r="G58" s="35">
        <f>F58/$L$58</f>
        <v>0.3971486761710794</v>
      </c>
      <c r="H58" s="45">
        <f>SUM(H53:H57)</f>
        <v>444</v>
      </c>
      <c r="I58" s="35">
        <f>H58/$L$58</f>
        <v>0.45213849287169044</v>
      </c>
      <c r="J58" s="45">
        <f>SUM(J53:J57)</f>
        <v>59</v>
      </c>
      <c r="K58" s="35">
        <f>J58/$L$58</f>
        <v>0.06008146639511202</v>
      </c>
      <c r="L58" s="36">
        <f>SUM(L53:L57)</f>
        <v>982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1:193" ht="12.75">
      <c r="A59" s="6"/>
      <c r="B59" s="7">
        <f>B58/L58</f>
        <v>0.009164969450101833</v>
      </c>
      <c r="C59" s="7"/>
      <c r="D59" s="7">
        <f>D58/L58</f>
        <v>0.0814663951120163</v>
      </c>
      <c r="E59" s="7"/>
      <c r="F59" s="7">
        <f>F58/L58</f>
        <v>0.3971486761710794</v>
      </c>
      <c r="G59" s="7"/>
      <c r="H59" s="7">
        <f>H58/L58</f>
        <v>0.45213849287169044</v>
      </c>
      <c r="I59" s="7"/>
      <c r="J59" s="7">
        <f>J58/L58</f>
        <v>0.06008146639511202</v>
      </c>
      <c r="K59" s="7"/>
      <c r="L59" s="8">
        <f>SUM(B59:J59)</f>
        <v>1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12.75">
      <c r="A60" s="6"/>
      <c r="B60" s="11"/>
      <c r="C60" s="37"/>
      <c r="D60" s="6"/>
      <c r="E60" s="6"/>
      <c r="F60" s="6"/>
      <c r="G60" s="6"/>
      <c r="H60" s="6"/>
      <c r="I60" s="6"/>
      <c r="J60" s="6"/>
      <c r="K60" s="6"/>
      <c r="L60" s="6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03" t="s">
        <v>51</v>
      </c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>
      <c r="A62" s="95" t="s">
        <v>48</v>
      </c>
      <c r="B62" s="95" t="s">
        <v>21</v>
      </c>
      <c r="C62" s="30" t="s">
        <v>22</v>
      </c>
      <c r="D62" s="95" t="s">
        <v>23</v>
      </c>
      <c r="E62" s="30" t="s">
        <v>22</v>
      </c>
      <c r="F62" s="95" t="s">
        <v>24</v>
      </c>
      <c r="G62" s="30" t="s">
        <v>22</v>
      </c>
      <c r="H62" s="95" t="s">
        <v>25</v>
      </c>
      <c r="I62" s="30" t="s">
        <v>22</v>
      </c>
      <c r="J62" s="30" t="s">
        <v>26</v>
      </c>
      <c r="K62" s="30" t="s">
        <v>22</v>
      </c>
      <c r="L62" s="95" t="s">
        <v>33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96"/>
      <c r="B63" s="96"/>
      <c r="C63" s="31" t="s">
        <v>48</v>
      </c>
      <c r="D63" s="96"/>
      <c r="E63" s="31" t="s">
        <v>48</v>
      </c>
      <c r="F63" s="96"/>
      <c r="G63" s="31" t="s">
        <v>48</v>
      </c>
      <c r="H63" s="96"/>
      <c r="I63" s="31" t="s">
        <v>48</v>
      </c>
      <c r="J63" s="31" t="s">
        <v>50</v>
      </c>
      <c r="K63" s="31" t="s">
        <v>48</v>
      </c>
      <c r="L63" s="96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9" t="s">
        <v>28</v>
      </c>
      <c r="B64" s="14">
        <f>C17</f>
        <v>7</v>
      </c>
      <c r="C64" s="32">
        <f aca="true" t="shared" si="6" ref="C64:C69">B64/L64</f>
        <v>0.09090909090909091</v>
      </c>
      <c r="D64" s="14">
        <f>E17</f>
        <v>30</v>
      </c>
      <c r="E64" s="32">
        <f aca="true" t="shared" si="7" ref="E64:E69">D64/L64</f>
        <v>0.38961038961038963</v>
      </c>
      <c r="F64" s="14">
        <f>G17</f>
        <v>30</v>
      </c>
      <c r="G64" s="32">
        <f aca="true" t="shared" si="8" ref="G64:G69">F64/L64</f>
        <v>0.38961038961038963</v>
      </c>
      <c r="H64" s="14">
        <f>I17</f>
        <v>10</v>
      </c>
      <c r="I64" s="32">
        <f aca="true" t="shared" si="9" ref="I64:I69">H64/L64</f>
        <v>0.12987012987012986</v>
      </c>
      <c r="J64" s="14">
        <f>K17</f>
        <v>0</v>
      </c>
      <c r="K64" s="32">
        <f aca="true" t="shared" si="10" ref="K64:K69">J64/L64</f>
        <v>0</v>
      </c>
      <c r="L64" s="33">
        <f>B64+D64+F64+H64+J64</f>
        <v>77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2" s="5" customFormat="1" ht="12.75">
      <c r="A65" s="19" t="s">
        <v>29</v>
      </c>
      <c r="B65" s="14">
        <f>C23</f>
        <v>12</v>
      </c>
      <c r="C65" s="32">
        <f t="shared" si="6"/>
        <v>0.23076923076923078</v>
      </c>
      <c r="D65" s="14">
        <f>E23</f>
        <v>15</v>
      </c>
      <c r="E65" s="32">
        <f t="shared" si="7"/>
        <v>0.28846153846153844</v>
      </c>
      <c r="F65" s="14">
        <f>G23</f>
        <v>22</v>
      </c>
      <c r="G65" s="32">
        <f t="shared" si="8"/>
        <v>0.4230769230769231</v>
      </c>
      <c r="H65" s="14">
        <f>I23</f>
        <v>3</v>
      </c>
      <c r="I65" s="32">
        <f t="shared" si="9"/>
        <v>0.057692307692307696</v>
      </c>
      <c r="J65" s="14">
        <f>K23</f>
        <v>0</v>
      </c>
      <c r="K65" s="32">
        <f t="shared" si="10"/>
        <v>0</v>
      </c>
      <c r="L65" s="33">
        <f>B65+D65+F65+H65+J65</f>
        <v>52</v>
      </c>
    </row>
    <row r="66" spans="1:193" ht="12.75">
      <c r="A66" s="19" t="s">
        <v>30</v>
      </c>
      <c r="B66" s="14">
        <f>C28</f>
        <v>3</v>
      </c>
      <c r="C66" s="32">
        <f t="shared" si="6"/>
        <v>0.13636363636363635</v>
      </c>
      <c r="D66" s="14">
        <f>E28</f>
        <v>11</v>
      </c>
      <c r="E66" s="32">
        <f t="shared" si="7"/>
        <v>0.5</v>
      </c>
      <c r="F66" s="14">
        <f>G28</f>
        <v>6</v>
      </c>
      <c r="G66" s="32">
        <f t="shared" si="8"/>
        <v>0.2727272727272727</v>
      </c>
      <c r="H66" s="14">
        <f>I28</f>
        <v>2</v>
      </c>
      <c r="I66" s="32">
        <f t="shared" si="9"/>
        <v>0.09090909090909091</v>
      </c>
      <c r="J66" s="14">
        <f>K28</f>
        <v>0</v>
      </c>
      <c r="K66" s="32">
        <f t="shared" si="10"/>
        <v>0</v>
      </c>
      <c r="L66" s="33">
        <f>B66+D66+F66+H66+J66</f>
        <v>22</v>
      </c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9" t="s">
        <v>31</v>
      </c>
      <c r="B67" s="14">
        <f>C34</f>
        <v>1</v>
      </c>
      <c r="C67" s="32">
        <f t="shared" si="6"/>
        <v>0.02857142857142857</v>
      </c>
      <c r="D67" s="14">
        <f>E34</f>
        <v>8</v>
      </c>
      <c r="E67" s="32">
        <f t="shared" si="7"/>
        <v>0.22857142857142856</v>
      </c>
      <c r="F67" s="14">
        <f>G34</f>
        <v>23</v>
      </c>
      <c r="G67" s="32">
        <f t="shared" si="8"/>
        <v>0.6571428571428571</v>
      </c>
      <c r="H67" s="14">
        <f>I34</f>
        <v>3</v>
      </c>
      <c r="I67" s="32">
        <f t="shared" si="9"/>
        <v>0.08571428571428572</v>
      </c>
      <c r="J67" s="14">
        <f>K34</f>
        <v>0</v>
      </c>
      <c r="K67" s="32">
        <f t="shared" si="10"/>
        <v>0</v>
      </c>
      <c r="L67" s="15">
        <f>B67+D67+F67+H67+J67</f>
        <v>35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9" t="s">
        <v>32</v>
      </c>
      <c r="B68" s="14">
        <f>C40</f>
        <v>2</v>
      </c>
      <c r="C68" s="32">
        <f t="shared" si="6"/>
        <v>0.08</v>
      </c>
      <c r="D68" s="14">
        <f>E40</f>
        <v>3</v>
      </c>
      <c r="E68" s="32">
        <f t="shared" si="7"/>
        <v>0.12</v>
      </c>
      <c r="F68" s="14">
        <f>G40</f>
        <v>16</v>
      </c>
      <c r="G68" s="32">
        <f t="shared" si="8"/>
        <v>0.64</v>
      </c>
      <c r="H68" s="14">
        <f>I40</f>
        <v>4</v>
      </c>
      <c r="I68" s="32">
        <f t="shared" si="9"/>
        <v>0.16</v>
      </c>
      <c r="J68" s="14">
        <f>K40</f>
        <v>0</v>
      </c>
      <c r="K68" s="32">
        <f t="shared" si="10"/>
        <v>0</v>
      </c>
      <c r="L68" s="15">
        <f>B68+D68+F68+H68+J68</f>
        <v>25</v>
      </c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 s="34" t="s">
        <v>33</v>
      </c>
      <c r="B69" s="45">
        <f>SUM(B64:B68)</f>
        <v>25</v>
      </c>
      <c r="C69" s="35">
        <f t="shared" si="6"/>
        <v>0.11848341232227488</v>
      </c>
      <c r="D69" s="45">
        <f>SUM(D64:D68)</f>
        <v>67</v>
      </c>
      <c r="E69" s="35">
        <f t="shared" si="7"/>
        <v>0.3175355450236967</v>
      </c>
      <c r="F69" s="45">
        <f>SUM(F64:F68)</f>
        <v>97</v>
      </c>
      <c r="G69" s="35">
        <f t="shared" si="8"/>
        <v>0.4597156398104265</v>
      </c>
      <c r="H69" s="45">
        <f>SUM(H64:H68)</f>
        <v>22</v>
      </c>
      <c r="I69" s="35">
        <f t="shared" si="9"/>
        <v>0.10426540284360189</v>
      </c>
      <c r="J69" s="45">
        <f>SUM(J64:J68)</f>
        <v>0</v>
      </c>
      <c r="K69" s="35">
        <f t="shared" si="10"/>
        <v>0</v>
      </c>
      <c r="L69" s="36">
        <f>SUM(L64:L68)</f>
        <v>211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 s="6"/>
      <c r="B70" s="7">
        <f>B69/L69</f>
        <v>0.11848341232227488</v>
      </c>
      <c r="C70" s="7"/>
      <c r="D70" s="7">
        <f>D69/L69</f>
        <v>0.3175355450236967</v>
      </c>
      <c r="E70" s="7"/>
      <c r="F70" s="7">
        <f>F69/L69</f>
        <v>0.4597156398104265</v>
      </c>
      <c r="G70" s="7"/>
      <c r="H70" s="7">
        <f>H69/L69</f>
        <v>0.10426540284360189</v>
      </c>
      <c r="I70" s="7"/>
      <c r="J70" s="7">
        <f>J69/L69</f>
        <v>0</v>
      </c>
      <c r="K70" s="7"/>
      <c r="L70" s="8">
        <f>SUM(B70:J70)</f>
        <v>1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 s="6"/>
      <c r="B71" s="11"/>
      <c r="C71" s="11"/>
      <c r="D71" s="6"/>
      <c r="E71" s="6"/>
      <c r="F71" s="6"/>
      <c r="G71" s="6"/>
      <c r="H71" s="6"/>
      <c r="I71" s="6"/>
      <c r="J71" s="6"/>
      <c r="K71" s="6"/>
      <c r="L71" s="6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 s="103" t="s">
        <v>52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 s="95" t="s">
        <v>48</v>
      </c>
      <c r="B73" s="95" t="s">
        <v>21</v>
      </c>
      <c r="C73" s="30" t="s">
        <v>22</v>
      </c>
      <c r="D73" s="95" t="s">
        <v>23</v>
      </c>
      <c r="E73" s="30" t="s">
        <v>22</v>
      </c>
      <c r="F73" s="95" t="s">
        <v>24</v>
      </c>
      <c r="G73" s="30" t="s">
        <v>22</v>
      </c>
      <c r="H73" s="95" t="s">
        <v>25</v>
      </c>
      <c r="I73" s="30" t="s">
        <v>22</v>
      </c>
      <c r="J73" s="30" t="s">
        <v>26</v>
      </c>
      <c r="K73" s="30" t="s">
        <v>22</v>
      </c>
      <c r="L73" s="95" t="s">
        <v>33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 s="96"/>
      <c r="B74" s="96"/>
      <c r="C74" s="31" t="s">
        <v>48</v>
      </c>
      <c r="D74" s="96"/>
      <c r="E74" s="31" t="s">
        <v>48</v>
      </c>
      <c r="F74" s="96"/>
      <c r="G74" s="31" t="s">
        <v>48</v>
      </c>
      <c r="H74" s="96"/>
      <c r="I74" s="31" t="s">
        <v>48</v>
      </c>
      <c r="J74" s="31" t="s">
        <v>27</v>
      </c>
      <c r="K74" s="31" t="s">
        <v>48</v>
      </c>
      <c r="L74" s="96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 s="19" t="s">
        <v>28</v>
      </c>
      <c r="B75" s="14">
        <f>B64+B53</f>
        <v>12</v>
      </c>
      <c r="C75" s="32">
        <f>B75/L75</f>
        <v>0.02321083172147002</v>
      </c>
      <c r="D75" s="14">
        <f>D64+D53</f>
        <v>79</v>
      </c>
      <c r="E75" s="32">
        <f>D75/L75</f>
        <v>0.1528046421663443</v>
      </c>
      <c r="F75" s="14">
        <f>F64+F53</f>
        <v>198</v>
      </c>
      <c r="G75" s="32">
        <f>F75/L75</f>
        <v>0.3829787234042553</v>
      </c>
      <c r="H75" s="14">
        <f>H64+H53</f>
        <v>207</v>
      </c>
      <c r="I75" s="32">
        <f>H75/L75</f>
        <v>0.40038684719535783</v>
      </c>
      <c r="J75" s="14">
        <f>J64+J53</f>
        <v>21</v>
      </c>
      <c r="K75" s="32">
        <f>J75/L75</f>
        <v>0.04061895551257253</v>
      </c>
      <c r="L75" s="15">
        <f>B75+D75+F75+H75+J75</f>
        <v>517</v>
      </c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1:193" ht="12.75">
      <c r="A76" s="19" t="s">
        <v>29</v>
      </c>
      <c r="B76" s="14">
        <f>B65+B54</f>
        <v>13</v>
      </c>
      <c r="C76" s="32">
        <f>B76/L76</f>
        <v>0.06372549019607843</v>
      </c>
      <c r="D76" s="14">
        <f>D65+D54</f>
        <v>37</v>
      </c>
      <c r="E76" s="32">
        <f>D76/L76</f>
        <v>0.18137254901960784</v>
      </c>
      <c r="F76" s="14">
        <f>F65+F54</f>
        <v>104</v>
      </c>
      <c r="G76" s="32">
        <f>F76/L76</f>
        <v>0.5098039215686274</v>
      </c>
      <c r="H76" s="14">
        <f>H65+H54</f>
        <v>44</v>
      </c>
      <c r="I76" s="32">
        <f>H76/L76</f>
        <v>0.21568627450980393</v>
      </c>
      <c r="J76" s="14">
        <f>J65+J54</f>
        <v>6</v>
      </c>
      <c r="K76" s="32">
        <f>J76/L76</f>
        <v>0.029411764705882353</v>
      </c>
      <c r="L76" s="15">
        <f>B76+D76+F76+H76+J76</f>
        <v>204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1:193" ht="12.75">
      <c r="A77" s="19" t="s">
        <v>30</v>
      </c>
      <c r="B77" s="14">
        <f>B66+B55</f>
        <v>3</v>
      </c>
      <c r="C77" s="32">
        <f>B77/L77</f>
        <v>0.027522935779816515</v>
      </c>
      <c r="D77" s="14">
        <f>D66+D55</f>
        <v>13</v>
      </c>
      <c r="E77" s="32">
        <f>D77/L77</f>
        <v>0.11926605504587157</v>
      </c>
      <c r="F77" s="14">
        <f>F66+F55</f>
        <v>54</v>
      </c>
      <c r="G77" s="32">
        <f>F77/L77</f>
        <v>0.4954128440366973</v>
      </c>
      <c r="H77" s="14">
        <f>H66+H55</f>
        <v>36</v>
      </c>
      <c r="I77" s="32">
        <f>H77/L77</f>
        <v>0.3302752293577982</v>
      </c>
      <c r="J77" s="14">
        <f>J66+J55</f>
        <v>3</v>
      </c>
      <c r="K77" s="32">
        <f>J77/L77</f>
        <v>0.027522935779816515</v>
      </c>
      <c r="L77" s="15">
        <f>B77+D77+F77+H77+J77</f>
        <v>109</v>
      </c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1:12" ht="12">
      <c r="A78" s="19" t="s">
        <v>31</v>
      </c>
      <c r="B78" s="14">
        <f>B67+B56</f>
        <v>3</v>
      </c>
      <c r="C78" s="32">
        <f>B78/L78</f>
        <v>0.015706806282722512</v>
      </c>
      <c r="D78" s="14">
        <f>D67+D56</f>
        <v>12</v>
      </c>
      <c r="E78" s="32">
        <f>D78/L78</f>
        <v>0.06282722513089005</v>
      </c>
      <c r="F78" s="14">
        <f>F67+F56</f>
        <v>69</v>
      </c>
      <c r="G78" s="32">
        <f>F78/L78</f>
        <v>0.3612565445026178</v>
      </c>
      <c r="H78" s="14">
        <f>H67+H56</f>
        <v>88</v>
      </c>
      <c r="I78" s="32">
        <f>H78/L78</f>
        <v>0.4607329842931937</v>
      </c>
      <c r="J78" s="14">
        <f>J67+J56</f>
        <v>19</v>
      </c>
      <c r="K78" s="32">
        <f>J78/L78</f>
        <v>0.09947643979057591</v>
      </c>
      <c r="L78" s="15">
        <f>B78+D78+F78+H78+J78</f>
        <v>191</v>
      </c>
    </row>
    <row r="79" spans="1:12" ht="12">
      <c r="A79" s="19" t="s">
        <v>32</v>
      </c>
      <c r="B79" s="14">
        <f>B68+B57</f>
        <v>3</v>
      </c>
      <c r="C79" s="32">
        <f>B79/L79</f>
        <v>0.01744186046511628</v>
      </c>
      <c r="D79" s="14">
        <f>D68+D57</f>
        <v>6</v>
      </c>
      <c r="E79" s="32">
        <f>D79/L79</f>
        <v>0.03488372093023256</v>
      </c>
      <c r="F79" s="14">
        <f>F68+F57</f>
        <v>62</v>
      </c>
      <c r="G79" s="32">
        <f>F79/L79</f>
        <v>0.36046511627906974</v>
      </c>
      <c r="H79" s="14">
        <f>H68+H57</f>
        <v>91</v>
      </c>
      <c r="I79" s="32">
        <f>H79/L79</f>
        <v>0.5290697674418605</v>
      </c>
      <c r="J79" s="14">
        <f>J68+J57</f>
        <v>10</v>
      </c>
      <c r="K79" s="32">
        <f>J79/L79</f>
        <v>0.05813953488372093</v>
      </c>
      <c r="L79" s="15">
        <f>B79+D79+F79+H79+J79</f>
        <v>172</v>
      </c>
    </row>
    <row r="80" spans="1:12" ht="12">
      <c r="A80" s="34" t="s">
        <v>33</v>
      </c>
      <c r="B80" s="45">
        <f>SUM(B75:B79)</f>
        <v>34</v>
      </c>
      <c r="C80" s="35">
        <f>B80/$L$80</f>
        <v>0.028499580888516344</v>
      </c>
      <c r="D80" s="45">
        <f>SUM(D75:D79)</f>
        <v>147</v>
      </c>
      <c r="E80" s="35">
        <f>D80/$L$80</f>
        <v>0.12321877619446772</v>
      </c>
      <c r="F80" s="45">
        <f>SUM(F75:F79)</f>
        <v>487</v>
      </c>
      <c r="G80" s="35">
        <f>F80/$L$80</f>
        <v>0.4082145850796312</v>
      </c>
      <c r="H80" s="45">
        <f>SUM(H75:H79)</f>
        <v>466</v>
      </c>
      <c r="I80" s="35">
        <f>H80/$L$80</f>
        <v>0.3906119027661358</v>
      </c>
      <c r="J80" s="45">
        <f>SUM(J75:J79)</f>
        <v>59</v>
      </c>
      <c r="K80" s="35">
        <f>J80/$L$80</f>
        <v>0.04945515507124895</v>
      </c>
      <c r="L80" s="23">
        <f>SUM(L75:L79)</f>
        <v>1193</v>
      </c>
    </row>
    <row r="81" spans="1:12" ht="12">
      <c r="A81" s="6"/>
      <c r="B81" s="7">
        <f>B80/L80</f>
        <v>0.028499580888516344</v>
      </c>
      <c r="C81" s="7"/>
      <c r="D81" s="7">
        <f>D80/L80</f>
        <v>0.12321877619446772</v>
      </c>
      <c r="E81" s="7"/>
      <c r="F81" s="7">
        <f>F80/L80</f>
        <v>0.4082145850796312</v>
      </c>
      <c r="G81" s="7"/>
      <c r="H81" s="7">
        <f>H80/L80</f>
        <v>0.3906119027661358</v>
      </c>
      <c r="I81" s="7"/>
      <c r="J81" s="7">
        <f>J80/L80</f>
        <v>0.04945515507124895</v>
      </c>
      <c r="K81" s="7"/>
      <c r="L81" s="8">
        <f>SUM(B81:J81)</f>
        <v>1</v>
      </c>
    </row>
    <row r="82" spans="1:12" ht="12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8"/>
    </row>
    <row r="83" spans="1:12" ht="12" hidden="1">
      <c r="A83" s="6"/>
      <c r="B83" s="7"/>
      <c r="C83" s="7"/>
      <c r="D83" s="7"/>
      <c r="E83" s="7"/>
      <c r="F83" s="7"/>
      <c r="G83" s="7"/>
      <c r="H83" s="7"/>
      <c r="I83" s="7"/>
      <c r="J83" s="7"/>
      <c r="K83" s="7"/>
      <c r="L83" s="8"/>
    </row>
    <row r="84" spans="1:12" ht="12">
      <c r="A84" s="38" t="s">
        <v>40</v>
      </c>
      <c r="B84" s="18" t="s">
        <v>7</v>
      </c>
      <c r="C84" s="18" t="s">
        <v>34</v>
      </c>
      <c r="D84" s="18" t="s">
        <v>33</v>
      </c>
      <c r="E84" s="7"/>
      <c r="F84" s="7"/>
      <c r="G84" s="7"/>
      <c r="H84" s="7"/>
      <c r="I84" s="7"/>
      <c r="J84" s="7"/>
      <c r="K84" s="7"/>
      <c r="L84" s="8"/>
    </row>
    <row r="85" spans="1:12" ht="12">
      <c r="A85" s="19" t="s">
        <v>53</v>
      </c>
      <c r="B85" s="15">
        <f>B58</f>
        <v>9</v>
      </c>
      <c r="C85" s="39">
        <f>B69</f>
        <v>25</v>
      </c>
      <c r="D85" s="40">
        <f>B80</f>
        <v>34</v>
      </c>
      <c r="E85" s="7"/>
      <c r="F85" s="7"/>
      <c r="G85" s="7"/>
      <c r="H85" s="7"/>
      <c r="I85" s="7"/>
      <c r="J85" s="7"/>
      <c r="K85" s="7"/>
      <c r="L85" s="8"/>
    </row>
    <row r="86" spans="1:12" ht="12">
      <c r="A86" s="19" t="s">
        <v>54</v>
      </c>
      <c r="B86" s="15">
        <f>D58</f>
        <v>80</v>
      </c>
      <c r="C86" s="39">
        <f>D69</f>
        <v>67</v>
      </c>
      <c r="D86" s="40">
        <f>D80</f>
        <v>147</v>
      </c>
      <c r="E86" s="7"/>
      <c r="F86" s="7"/>
      <c r="G86" s="7"/>
      <c r="H86" s="7"/>
      <c r="I86" s="7"/>
      <c r="J86" s="7"/>
      <c r="K86" s="7"/>
      <c r="L86" s="8"/>
    </row>
    <row r="87" spans="1:12" ht="12">
      <c r="A87" s="19" t="s">
        <v>55</v>
      </c>
      <c r="B87" s="15">
        <f>F58</f>
        <v>390</v>
      </c>
      <c r="C87" s="39">
        <f>F69</f>
        <v>97</v>
      </c>
      <c r="D87" s="40">
        <f>F80</f>
        <v>487</v>
      </c>
      <c r="E87" s="7"/>
      <c r="F87" s="7"/>
      <c r="G87" s="7"/>
      <c r="H87" s="7"/>
      <c r="I87" s="7"/>
      <c r="J87" s="7"/>
      <c r="K87" s="7"/>
      <c r="L87" s="8"/>
    </row>
    <row r="88" spans="1:12" ht="12">
      <c r="A88" s="19" t="s">
        <v>56</v>
      </c>
      <c r="B88" s="15">
        <f>H58</f>
        <v>444</v>
      </c>
      <c r="C88" s="39">
        <f>H69</f>
        <v>22</v>
      </c>
      <c r="D88" s="40">
        <f>H80</f>
        <v>466</v>
      </c>
      <c r="E88" s="7"/>
      <c r="F88" s="7"/>
      <c r="G88" s="7"/>
      <c r="H88" s="7"/>
      <c r="I88" s="7"/>
      <c r="J88" s="7"/>
      <c r="K88" s="7"/>
      <c r="L88" s="8"/>
    </row>
    <row r="89" spans="1:12" ht="12">
      <c r="A89" s="19" t="s">
        <v>57</v>
      </c>
      <c r="B89" s="15">
        <f>J58</f>
        <v>59</v>
      </c>
      <c r="C89" s="39">
        <f>J69</f>
        <v>0</v>
      </c>
      <c r="D89" s="40">
        <f>J80</f>
        <v>59</v>
      </c>
      <c r="E89" s="7"/>
      <c r="F89" s="7"/>
      <c r="G89" s="7"/>
      <c r="H89" s="7"/>
      <c r="I89" s="7"/>
      <c r="J89" s="7"/>
      <c r="K89" s="7"/>
      <c r="L89" s="8"/>
    </row>
    <row r="90" spans="1:12" ht="12">
      <c r="A90" s="18" t="s">
        <v>33</v>
      </c>
      <c r="B90" s="36">
        <f>SUM(B85:B89)</f>
        <v>982</v>
      </c>
      <c r="C90" s="18">
        <f>SUM(C85:C89)</f>
        <v>211</v>
      </c>
      <c r="D90" s="23">
        <f>SUM(D85:D89)</f>
        <v>1193</v>
      </c>
      <c r="E90" s="7"/>
      <c r="F90" s="7"/>
      <c r="G90" s="7"/>
      <c r="H90" s="7"/>
      <c r="I90" s="7"/>
      <c r="J90" s="7"/>
      <c r="K90" s="7"/>
      <c r="L90" s="8"/>
    </row>
    <row r="91" spans="1:12" ht="12">
      <c r="A91" s="6"/>
      <c r="B91" s="7"/>
      <c r="C91" s="7"/>
      <c r="D91" s="7"/>
      <c r="E91" s="7"/>
      <c r="F91" s="7"/>
      <c r="G91" s="7"/>
      <c r="H91" s="7"/>
      <c r="I91" s="7"/>
      <c r="J91" s="7"/>
      <c r="K91" s="7"/>
      <c r="L91" s="8"/>
    </row>
    <row r="144" ht="12">
      <c r="A144" s="9" t="s">
        <v>58</v>
      </c>
    </row>
  </sheetData>
  <sheetProtection password="CA35" sheet="1" objects="1" scenarios="1" selectLockedCells="1" selectUnlockedCells="1"/>
  <mergeCells count="65">
    <mergeCell ref="A1:L1"/>
    <mergeCell ref="A2:L2"/>
    <mergeCell ref="A3:L3"/>
    <mergeCell ref="C5:F5"/>
    <mergeCell ref="A7:L7"/>
    <mergeCell ref="A9:L9"/>
    <mergeCell ref="J18:K18"/>
    <mergeCell ref="L18:L19"/>
    <mergeCell ref="A10:A11"/>
    <mergeCell ref="B10:C10"/>
    <mergeCell ref="D10:E10"/>
    <mergeCell ref="F10:G10"/>
    <mergeCell ref="H10:I10"/>
    <mergeCell ref="J10:K10"/>
    <mergeCell ref="D24:E24"/>
    <mergeCell ref="F24:G24"/>
    <mergeCell ref="H24:I24"/>
    <mergeCell ref="J24:K24"/>
    <mergeCell ref="L10:L11"/>
    <mergeCell ref="A18:A19"/>
    <mergeCell ref="B18:C18"/>
    <mergeCell ref="D18:E18"/>
    <mergeCell ref="F18:G18"/>
    <mergeCell ref="H18:I18"/>
    <mergeCell ref="L24:L25"/>
    <mergeCell ref="A29:A30"/>
    <mergeCell ref="B29:C29"/>
    <mergeCell ref="D29:E29"/>
    <mergeCell ref="F29:G29"/>
    <mergeCell ref="H29:I29"/>
    <mergeCell ref="J29:K29"/>
    <mergeCell ref="L29:L30"/>
    <mergeCell ref="A24:A25"/>
    <mergeCell ref="B24:C24"/>
    <mergeCell ref="A35:A36"/>
    <mergeCell ref="B35:C35"/>
    <mergeCell ref="D35:E35"/>
    <mergeCell ref="F35:G35"/>
    <mergeCell ref="H35:I35"/>
    <mergeCell ref="J35:K35"/>
    <mergeCell ref="L35:L36"/>
    <mergeCell ref="A46:H46"/>
    <mergeCell ref="A47:H47"/>
    <mergeCell ref="A48:H48"/>
    <mergeCell ref="A50:L50"/>
    <mergeCell ref="A51:A52"/>
    <mergeCell ref="B51:B52"/>
    <mergeCell ref="D51:D52"/>
    <mergeCell ref="F51:F52"/>
    <mergeCell ref="H51:H52"/>
    <mergeCell ref="L51:L52"/>
    <mergeCell ref="A61:L61"/>
    <mergeCell ref="A62:A63"/>
    <mergeCell ref="B62:B63"/>
    <mergeCell ref="D62:D63"/>
    <mergeCell ref="F62:F63"/>
    <mergeCell ref="H62:H63"/>
    <mergeCell ref="L62:L63"/>
    <mergeCell ref="A72:L72"/>
    <mergeCell ref="A73:A74"/>
    <mergeCell ref="B73:B74"/>
    <mergeCell ref="D73:D74"/>
    <mergeCell ref="F73:F74"/>
    <mergeCell ref="H73:H74"/>
    <mergeCell ref="L73:L74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90" r:id="rId2"/>
  <rowBreaks count="2" manualBreakCount="2">
    <brk id="47" max="255" man="1"/>
    <brk id="9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K144"/>
  <sheetViews>
    <sheetView zoomScalePageLayoutView="0" workbookViewId="0" topLeftCell="A1">
      <selection activeCell="K11" sqref="A10:K12"/>
    </sheetView>
  </sheetViews>
  <sheetFormatPr defaultColWidth="9.140625" defaultRowHeight="12.75"/>
  <cols>
    <col min="1" max="1" width="44.8515625" style="1" customWidth="1"/>
    <col min="2" max="2" width="10.28125" style="1" customWidth="1"/>
    <col min="3" max="3" width="11.8515625" style="1" customWidth="1"/>
    <col min="4" max="4" width="11.421875" style="1" customWidth="1"/>
    <col min="5" max="11" width="10.28125" style="1" customWidth="1"/>
    <col min="12" max="12" width="7.8515625" style="1" customWidth="1"/>
    <col min="13" max="16384" width="9.140625" style="1" customWidth="1"/>
  </cols>
  <sheetData>
    <row r="1" spans="1:193" ht="12.7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</row>
    <row r="2" spans="1:193" ht="12.75">
      <c r="A2" s="97" t="s">
        <v>59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</row>
    <row r="3" spans="1:193" ht="12.75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</row>
    <row r="4" spans="1:12" ht="1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2:12" ht="12.75" customHeight="1">
      <c r="B5" s="11"/>
      <c r="C5" s="105" t="s">
        <v>66</v>
      </c>
      <c r="D5" s="105"/>
      <c r="E5" s="105"/>
      <c r="F5" s="105"/>
      <c r="G5" s="6"/>
      <c r="H5" s="6"/>
      <c r="I5" s="6"/>
      <c r="J5" s="6"/>
      <c r="K5" s="6"/>
      <c r="L5" s="12"/>
    </row>
    <row r="6" spans="1:12" ht="12">
      <c r="A6" s="10"/>
      <c r="B6" s="11"/>
      <c r="C6" s="6"/>
      <c r="D6" s="6"/>
      <c r="E6" s="6"/>
      <c r="F6" s="6"/>
      <c r="G6" s="6"/>
      <c r="H6" s="6"/>
      <c r="I6" s="6"/>
      <c r="J6" s="6"/>
      <c r="K6" s="6"/>
      <c r="L6" s="12"/>
    </row>
    <row r="7" spans="1:12" ht="15.75">
      <c r="A7" s="98" t="s">
        <v>62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ht="12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2" ht="12">
      <c r="A9" s="99" t="s">
        <v>47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</row>
    <row r="10" spans="1:12" ht="12">
      <c r="A10" s="101" t="s">
        <v>35</v>
      </c>
      <c r="B10" s="99" t="s">
        <v>2</v>
      </c>
      <c r="C10" s="99"/>
      <c r="D10" s="99" t="s">
        <v>3</v>
      </c>
      <c r="E10" s="99"/>
      <c r="F10" s="99" t="s">
        <v>4</v>
      </c>
      <c r="G10" s="99"/>
      <c r="H10" s="99" t="s">
        <v>5</v>
      </c>
      <c r="I10" s="99"/>
      <c r="J10" s="100" t="s">
        <v>6</v>
      </c>
      <c r="K10" s="100"/>
      <c r="L10" s="101" t="s">
        <v>33</v>
      </c>
    </row>
    <row r="11" spans="1:12" ht="12" customHeight="1">
      <c r="A11" s="102"/>
      <c r="B11" s="47" t="s">
        <v>7</v>
      </c>
      <c r="C11" s="47" t="s">
        <v>8</v>
      </c>
      <c r="D11" s="47" t="s">
        <v>7</v>
      </c>
      <c r="E11" s="47" t="s">
        <v>8</v>
      </c>
      <c r="F11" s="47" t="s">
        <v>7</v>
      </c>
      <c r="G11" s="47" t="s">
        <v>8</v>
      </c>
      <c r="H11" s="47" t="s">
        <v>7</v>
      </c>
      <c r="I11" s="47" t="s">
        <v>8</v>
      </c>
      <c r="J11" s="47" t="s">
        <v>7</v>
      </c>
      <c r="K11" s="47" t="s">
        <v>8</v>
      </c>
      <c r="L11" s="102"/>
    </row>
    <row r="12" spans="1:12" ht="12" customHeight="1">
      <c r="A12" s="13" t="s">
        <v>9</v>
      </c>
      <c r="B12" s="51">
        <v>3</v>
      </c>
      <c r="C12" s="51">
        <v>0</v>
      </c>
      <c r="D12" s="51">
        <v>5</v>
      </c>
      <c r="E12" s="54">
        <v>9</v>
      </c>
      <c r="F12" s="54">
        <v>56</v>
      </c>
      <c r="G12" s="54">
        <v>9</v>
      </c>
      <c r="H12" s="54">
        <v>66</v>
      </c>
      <c r="I12" s="54">
        <v>6</v>
      </c>
      <c r="J12" s="54">
        <v>5</v>
      </c>
      <c r="K12" s="55">
        <v>0</v>
      </c>
      <c r="L12" s="55">
        <f>SUM(B12:K12)</f>
        <v>159</v>
      </c>
    </row>
    <row r="13" spans="1:12" ht="12" customHeight="1">
      <c r="A13" s="13" t="s">
        <v>10</v>
      </c>
      <c r="B13" s="51">
        <v>0</v>
      </c>
      <c r="C13" s="51">
        <v>2</v>
      </c>
      <c r="D13" s="51">
        <v>40</v>
      </c>
      <c r="E13" s="51">
        <v>9</v>
      </c>
      <c r="F13" s="51">
        <v>42</v>
      </c>
      <c r="G13" s="51">
        <v>8</v>
      </c>
      <c r="H13" s="51">
        <v>32</v>
      </c>
      <c r="I13" s="51">
        <v>4</v>
      </c>
      <c r="J13" s="51">
        <v>4</v>
      </c>
      <c r="K13" s="52">
        <v>0</v>
      </c>
      <c r="L13" s="52">
        <f>SUM(B13:K13)</f>
        <v>141</v>
      </c>
    </row>
    <row r="14" spans="1:12" ht="12" customHeight="1">
      <c r="A14" s="13" t="s">
        <v>11</v>
      </c>
      <c r="B14" s="51">
        <v>0</v>
      </c>
      <c r="C14" s="51">
        <v>1</v>
      </c>
      <c r="D14" s="51">
        <v>1</v>
      </c>
      <c r="E14" s="51">
        <v>5</v>
      </c>
      <c r="F14" s="51">
        <v>26</v>
      </c>
      <c r="G14" s="51">
        <v>0</v>
      </c>
      <c r="H14" s="51">
        <v>49</v>
      </c>
      <c r="I14" s="51">
        <v>0</v>
      </c>
      <c r="J14" s="51">
        <v>5</v>
      </c>
      <c r="K14" s="52">
        <v>0</v>
      </c>
      <c r="L14" s="52">
        <f>SUM(B14:K14)</f>
        <v>87</v>
      </c>
    </row>
    <row r="15" spans="1:12" ht="12" customHeight="1">
      <c r="A15" s="13" t="s">
        <v>12</v>
      </c>
      <c r="B15" s="51">
        <v>2</v>
      </c>
      <c r="C15" s="51">
        <v>3</v>
      </c>
      <c r="D15" s="51">
        <v>2</v>
      </c>
      <c r="E15" s="51">
        <v>5</v>
      </c>
      <c r="F15" s="51">
        <v>16</v>
      </c>
      <c r="G15" s="51">
        <v>5</v>
      </c>
      <c r="H15" s="51">
        <v>14</v>
      </c>
      <c r="I15" s="51">
        <v>0</v>
      </c>
      <c r="J15" s="51">
        <v>3</v>
      </c>
      <c r="K15" s="52">
        <v>0</v>
      </c>
      <c r="L15" s="52">
        <f>SUM(B15:K15)</f>
        <v>50</v>
      </c>
    </row>
    <row r="16" spans="1:12" s="2" customFormat="1" ht="12" customHeight="1">
      <c r="A16" s="13" t="s">
        <v>13</v>
      </c>
      <c r="B16" s="51">
        <v>0</v>
      </c>
      <c r="C16" s="51">
        <v>2</v>
      </c>
      <c r="D16" s="51">
        <v>1</v>
      </c>
      <c r="E16" s="53">
        <v>4</v>
      </c>
      <c r="F16" s="51">
        <v>27</v>
      </c>
      <c r="G16" s="51">
        <v>15</v>
      </c>
      <c r="H16" s="51">
        <v>36</v>
      </c>
      <c r="I16" s="51">
        <v>1</v>
      </c>
      <c r="J16" s="51">
        <v>4</v>
      </c>
      <c r="K16" s="52">
        <v>0</v>
      </c>
      <c r="L16" s="52">
        <f>SUM(B16:K16)</f>
        <v>90</v>
      </c>
    </row>
    <row r="17" spans="1:12" s="2" customFormat="1" ht="12">
      <c r="A17" s="17" t="s">
        <v>41</v>
      </c>
      <c r="B17" s="18">
        <f aca="true" t="shared" si="0" ref="B17:L17">SUM(B12:B16)</f>
        <v>5</v>
      </c>
      <c r="C17" s="18">
        <f t="shared" si="0"/>
        <v>8</v>
      </c>
      <c r="D17" s="18">
        <f t="shared" si="0"/>
        <v>49</v>
      </c>
      <c r="E17" s="18">
        <f t="shared" si="0"/>
        <v>32</v>
      </c>
      <c r="F17" s="18">
        <f t="shared" si="0"/>
        <v>167</v>
      </c>
      <c r="G17" s="18">
        <f t="shared" si="0"/>
        <v>37</v>
      </c>
      <c r="H17" s="18">
        <f t="shared" si="0"/>
        <v>197</v>
      </c>
      <c r="I17" s="18">
        <f t="shared" si="0"/>
        <v>11</v>
      </c>
      <c r="J17" s="18">
        <f t="shared" si="0"/>
        <v>21</v>
      </c>
      <c r="K17" s="18">
        <f t="shared" si="0"/>
        <v>0</v>
      </c>
      <c r="L17" s="18">
        <f t="shared" si="0"/>
        <v>527</v>
      </c>
    </row>
    <row r="18" spans="1:12" ht="12">
      <c r="A18" s="101" t="s">
        <v>36</v>
      </c>
      <c r="B18" s="99" t="s">
        <v>2</v>
      </c>
      <c r="C18" s="99"/>
      <c r="D18" s="99" t="s">
        <v>3</v>
      </c>
      <c r="E18" s="99"/>
      <c r="F18" s="99" t="s">
        <v>4</v>
      </c>
      <c r="G18" s="99"/>
      <c r="H18" s="99" t="s">
        <v>5</v>
      </c>
      <c r="I18" s="99"/>
      <c r="J18" s="100" t="s">
        <v>6</v>
      </c>
      <c r="K18" s="100"/>
      <c r="L18" s="101" t="s">
        <v>33</v>
      </c>
    </row>
    <row r="19" spans="1:12" ht="12">
      <c r="A19" s="102"/>
      <c r="B19" s="47" t="s">
        <v>7</v>
      </c>
      <c r="C19" s="47" t="s">
        <v>8</v>
      </c>
      <c r="D19" s="47" t="s">
        <v>7</v>
      </c>
      <c r="E19" s="47" t="s">
        <v>8</v>
      </c>
      <c r="F19" s="47" t="s">
        <v>7</v>
      </c>
      <c r="G19" s="47" t="s">
        <v>8</v>
      </c>
      <c r="H19" s="47" t="s">
        <v>7</v>
      </c>
      <c r="I19" s="47" t="s">
        <v>8</v>
      </c>
      <c r="J19" s="47" t="s">
        <v>7</v>
      </c>
      <c r="K19" s="47" t="s">
        <v>8</v>
      </c>
      <c r="L19" s="102"/>
    </row>
    <row r="20" spans="1:12" ht="12">
      <c r="A20" s="19" t="s">
        <v>12</v>
      </c>
      <c r="B20" s="51">
        <v>0</v>
      </c>
      <c r="C20" s="51">
        <v>2</v>
      </c>
      <c r="D20" s="51">
        <v>12</v>
      </c>
      <c r="E20" s="51">
        <v>10</v>
      </c>
      <c r="F20" s="51">
        <v>27</v>
      </c>
      <c r="G20" s="51">
        <v>7</v>
      </c>
      <c r="H20" s="51">
        <v>6</v>
      </c>
      <c r="I20" s="51">
        <v>0</v>
      </c>
      <c r="J20" s="51">
        <v>0</v>
      </c>
      <c r="K20" s="52">
        <v>0</v>
      </c>
      <c r="L20" s="52">
        <f>SUM(B20:K20)</f>
        <v>64</v>
      </c>
    </row>
    <row r="21" spans="1:12" ht="12">
      <c r="A21" s="19" t="s">
        <v>14</v>
      </c>
      <c r="B21" s="51">
        <v>1</v>
      </c>
      <c r="C21" s="51">
        <v>2</v>
      </c>
      <c r="D21" s="51">
        <v>6</v>
      </c>
      <c r="E21" s="51">
        <v>8</v>
      </c>
      <c r="F21" s="51">
        <v>25</v>
      </c>
      <c r="G21" s="51">
        <v>4</v>
      </c>
      <c r="H21" s="51">
        <v>18</v>
      </c>
      <c r="I21" s="51">
        <v>1</v>
      </c>
      <c r="J21" s="51">
        <v>4</v>
      </c>
      <c r="K21" s="52">
        <v>0</v>
      </c>
      <c r="L21" s="52">
        <f>SUM(B21:K21)</f>
        <v>69</v>
      </c>
    </row>
    <row r="22" spans="1:12" s="2" customFormat="1" ht="12">
      <c r="A22" s="19" t="s">
        <v>15</v>
      </c>
      <c r="B22" s="51">
        <v>0</v>
      </c>
      <c r="C22" s="51">
        <v>6</v>
      </c>
      <c r="D22" s="51">
        <v>4</v>
      </c>
      <c r="E22" s="51">
        <v>1</v>
      </c>
      <c r="F22" s="51">
        <v>29</v>
      </c>
      <c r="G22" s="51">
        <v>10</v>
      </c>
      <c r="H22" s="51">
        <v>18</v>
      </c>
      <c r="I22" s="51">
        <v>3</v>
      </c>
      <c r="J22" s="51">
        <v>2</v>
      </c>
      <c r="K22" s="52">
        <v>0</v>
      </c>
      <c r="L22" s="52">
        <f>SUM(B22:K22)</f>
        <v>73</v>
      </c>
    </row>
    <row r="23" spans="1:12" s="2" customFormat="1" ht="12">
      <c r="A23" s="17" t="s">
        <v>42</v>
      </c>
      <c r="B23" s="18">
        <f aca="true" t="shared" si="1" ref="B23:L23">SUM(B20:B22)</f>
        <v>1</v>
      </c>
      <c r="C23" s="18">
        <f t="shared" si="1"/>
        <v>10</v>
      </c>
      <c r="D23" s="18">
        <f t="shared" si="1"/>
        <v>22</v>
      </c>
      <c r="E23" s="18">
        <f t="shared" si="1"/>
        <v>19</v>
      </c>
      <c r="F23" s="18">
        <f t="shared" si="1"/>
        <v>81</v>
      </c>
      <c r="G23" s="18">
        <f t="shared" si="1"/>
        <v>21</v>
      </c>
      <c r="H23" s="18">
        <f t="shared" si="1"/>
        <v>42</v>
      </c>
      <c r="I23" s="18">
        <f t="shared" si="1"/>
        <v>4</v>
      </c>
      <c r="J23" s="18">
        <f t="shared" si="1"/>
        <v>6</v>
      </c>
      <c r="K23" s="18">
        <f t="shared" si="1"/>
        <v>0</v>
      </c>
      <c r="L23" s="18">
        <f t="shared" si="1"/>
        <v>206</v>
      </c>
    </row>
    <row r="24" spans="1:12" ht="12">
      <c r="A24" s="101" t="s">
        <v>37</v>
      </c>
      <c r="B24" s="99" t="s">
        <v>2</v>
      </c>
      <c r="C24" s="99"/>
      <c r="D24" s="99" t="s">
        <v>3</v>
      </c>
      <c r="E24" s="99"/>
      <c r="F24" s="99" t="s">
        <v>4</v>
      </c>
      <c r="G24" s="99"/>
      <c r="H24" s="99" t="s">
        <v>5</v>
      </c>
      <c r="I24" s="99"/>
      <c r="J24" s="100" t="s">
        <v>6</v>
      </c>
      <c r="K24" s="100"/>
      <c r="L24" s="101" t="s">
        <v>33</v>
      </c>
    </row>
    <row r="25" spans="1:12" ht="12">
      <c r="A25" s="102"/>
      <c r="B25" s="47" t="s">
        <v>7</v>
      </c>
      <c r="C25" s="47" t="s">
        <v>8</v>
      </c>
      <c r="D25" s="47" t="s">
        <v>7</v>
      </c>
      <c r="E25" s="47" t="s">
        <v>8</v>
      </c>
      <c r="F25" s="47" t="s">
        <v>7</v>
      </c>
      <c r="G25" s="47" t="s">
        <v>8</v>
      </c>
      <c r="H25" s="47" t="s">
        <v>7</v>
      </c>
      <c r="I25" s="47" t="s">
        <v>8</v>
      </c>
      <c r="J25" s="47" t="s">
        <v>7</v>
      </c>
      <c r="K25" s="47" t="s">
        <v>8</v>
      </c>
      <c r="L25" s="102"/>
    </row>
    <row r="26" spans="1:12" ht="12.75">
      <c r="A26" s="19" t="s">
        <v>16</v>
      </c>
      <c r="B26" s="49">
        <v>0</v>
      </c>
      <c r="C26" s="49">
        <v>1</v>
      </c>
      <c r="D26" s="49">
        <v>0</v>
      </c>
      <c r="E26" s="49">
        <v>3</v>
      </c>
      <c r="F26" s="49">
        <v>22</v>
      </c>
      <c r="G26" s="49">
        <v>4</v>
      </c>
      <c r="H26" s="49">
        <v>22</v>
      </c>
      <c r="I26" s="49">
        <v>1</v>
      </c>
      <c r="J26" s="49">
        <v>3</v>
      </c>
      <c r="K26" s="50">
        <v>0</v>
      </c>
      <c r="L26" s="50">
        <f>SUM(B26:K26)</f>
        <v>56</v>
      </c>
    </row>
    <row r="27" spans="1:12" s="2" customFormat="1" ht="12.75">
      <c r="A27" s="19" t="s">
        <v>12</v>
      </c>
      <c r="B27" s="49">
        <v>0</v>
      </c>
      <c r="C27" s="49">
        <v>3</v>
      </c>
      <c r="D27" s="49">
        <v>2</v>
      </c>
      <c r="E27" s="49">
        <v>8</v>
      </c>
      <c r="F27" s="49">
        <v>26</v>
      </c>
      <c r="G27" s="49">
        <v>0</v>
      </c>
      <c r="H27" s="49">
        <v>13</v>
      </c>
      <c r="I27" s="49">
        <v>1</v>
      </c>
      <c r="J27" s="49">
        <v>0</v>
      </c>
      <c r="K27" s="50">
        <v>0</v>
      </c>
      <c r="L27" s="50">
        <f>SUM(B27:K27)</f>
        <v>53</v>
      </c>
    </row>
    <row r="28" spans="1:12" s="2" customFormat="1" ht="12">
      <c r="A28" s="17" t="s">
        <v>43</v>
      </c>
      <c r="B28" s="18">
        <f aca="true" t="shared" si="2" ref="B28:K28">SUM(B26:B27)</f>
        <v>0</v>
      </c>
      <c r="C28" s="18">
        <f t="shared" si="2"/>
        <v>4</v>
      </c>
      <c r="D28" s="18">
        <f t="shared" si="2"/>
        <v>2</v>
      </c>
      <c r="E28" s="18">
        <f t="shared" si="2"/>
        <v>11</v>
      </c>
      <c r="F28" s="18">
        <f t="shared" si="2"/>
        <v>48</v>
      </c>
      <c r="G28" s="18">
        <f t="shared" si="2"/>
        <v>4</v>
      </c>
      <c r="H28" s="18">
        <f t="shared" si="2"/>
        <v>35</v>
      </c>
      <c r="I28" s="18">
        <f t="shared" si="2"/>
        <v>2</v>
      </c>
      <c r="J28" s="18">
        <f t="shared" si="2"/>
        <v>3</v>
      </c>
      <c r="K28" s="18">
        <f t="shared" si="2"/>
        <v>0</v>
      </c>
      <c r="L28" s="46">
        <f>SUM(L26:L27)</f>
        <v>109</v>
      </c>
    </row>
    <row r="29" spans="1:12" ht="12">
      <c r="A29" s="101" t="s">
        <v>38</v>
      </c>
      <c r="B29" s="99" t="s">
        <v>2</v>
      </c>
      <c r="C29" s="99"/>
      <c r="D29" s="99" t="s">
        <v>3</v>
      </c>
      <c r="E29" s="99"/>
      <c r="F29" s="99" t="s">
        <v>4</v>
      </c>
      <c r="G29" s="99"/>
      <c r="H29" s="99" t="s">
        <v>5</v>
      </c>
      <c r="I29" s="99"/>
      <c r="J29" s="100" t="s">
        <v>6</v>
      </c>
      <c r="K29" s="100"/>
      <c r="L29" s="101" t="s">
        <v>33</v>
      </c>
    </row>
    <row r="30" spans="1:12" ht="12">
      <c r="A30" s="102"/>
      <c r="B30" s="47" t="s">
        <v>7</v>
      </c>
      <c r="C30" s="47" t="s">
        <v>8</v>
      </c>
      <c r="D30" s="47" t="s">
        <v>7</v>
      </c>
      <c r="E30" s="47" t="s">
        <v>8</v>
      </c>
      <c r="F30" s="47" t="s">
        <v>7</v>
      </c>
      <c r="G30" s="47" t="s">
        <v>8</v>
      </c>
      <c r="H30" s="47" t="s">
        <v>7</v>
      </c>
      <c r="I30" s="47" t="s">
        <v>8</v>
      </c>
      <c r="J30" s="47" t="s">
        <v>7</v>
      </c>
      <c r="K30" s="47" t="s">
        <v>8</v>
      </c>
      <c r="L30" s="102"/>
    </row>
    <row r="31" spans="1:12" s="3" customFormat="1" ht="12">
      <c r="A31" s="19" t="s">
        <v>17</v>
      </c>
      <c r="B31" s="51">
        <v>0</v>
      </c>
      <c r="C31" s="51">
        <v>0</v>
      </c>
      <c r="D31" s="51">
        <v>0</v>
      </c>
      <c r="E31" s="51">
        <v>0</v>
      </c>
      <c r="F31" s="51">
        <v>1</v>
      </c>
      <c r="G31" s="51">
        <v>2</v>
      </c>
      <c r="H31" s="51">
        <v>33</v>
      </c>
      <c r="I31" s="51">
        <v>2</v>
      </c>
      <c r="J31" s="51">
        <v>9</v>
      </c>
      <c r="K31" s="52">
        <v>0</v>
      </c>
      <c r="L31" s="52">
        <f>SUM(B31:K31)</f>
        <v>47</v>
      </c>
    </row>
    <row r="32" spans="1:12" ht="12">
      <c r="A32" s="19" t="s">
        <v>18</v>
      </c>
      <c r="B32" s="51">
        <v>0</v>
      </c>
      <c r="C32" s="51">
        <v>1</v>
      </c>
      <c r="D32" s="51">
        <v>3</v>
      </c>
      <c r="E32" s="51">
        <v>2</v>
      </c>
      <c r="F32" s="51">
        <v>23</v>
      </c>
      <c r="G32" s="51">
        <v>16</v>
      </c>
      <c r="H32" s="51">
        <v>41</v>
      </c>
      <c r="I32" s="51">
        <v>1</v>
      </c>
      <c r="J32" s="51">
        <v>9</v>
      </c>
      <c r="K32" s="52">
        <v>0</v>
      </c>
      <c r="L32" s="52">
        <f>SUM(B32:K32)</f>
        <v>96</v>
      </c>
    </row>
    <row r="33" spans="1:12" s="2" customFormat="1" ht="12">
      <c r="A33" s="19" t="s">
        <v>12</v>
      </c>
      <c r="B33" s="51">
        <v>2</v>
      </c>
      <c r="C33" s="51">
        <v>0</v>
      </c>
      <c r="D33" s="51">
        <v>1</v>
      </c>
      <c r="E33" s="51">
        <v>6</v>
      </c>
      <c r="F33" s="51">
        <v>20</v>
      </c>
      <c r="G33" s="51">
        <v>3</v>
      </c>
      <c r="H33" s="51">
        <v>12</v>
      </c>
      <c r="I33" s="51">
        <v>0</v>
      </c>
      <c r="J33" s="51">
        <v>1</v>
      </c>
      <c r="K33" s="52">
        <v>0</v>
      </c>
      <c r="L33" s="52">
        <f>SUM(B33:K33)</f>
        <v>45</v>
      </c>
    </row>
    <row r="34" spans="1:12" s="2" customFormat="1" ht="12">
      <c r="A34" s="17"/>
      <c r="B34" s="18">
        <v>2</v>
      </c>
      <c r="C34" s="18">
        <v>1</v>
      </c>
      <c r="D34" s="18">
        <v>4</v>
      </c>
      <c r="E34" s="18">
        <v>8</v>
      </c>
      <c r="F34" s="18">
        <f aca="true" t="shared" si="3" ref="F34:L34">SUM(F30:F33)</f>
        <v>44</v>
      </c>
      <c r="G34" s="18">
        <f t="shared" si="3"/>
        <v>21</v>
      </c>
      <c r="H34" s="18">
        <f t="shared" si="3"/>
        <v>86</v>
      </c>
      <c r="I34" s="18">
        <f t="shared" si="3"/>
        <v>3</v>
      </c>
      <c r="J34" s="18">
        <f t="shared" si="3"/>
        <v>19</v>
      </c>
      <c r="K34" s="18">
        <f t="shared" si="3"/>
        <v>0</v>
      </c>
      <c r="L34" s="18">
        <f t="shared" si="3"/>
        <v>188</v>
      </c>
    </row>
    <row r="35" spans="1:12" ht="12">
      <c r="A35" s="101" t="s">
        <v>39</v>
      </c>
      <c r="B35" s="99" t="s">
        <v>2</v>
      </c>
      <c r="C35" s="99"/>
      <c r="D35" s="99" t="s">
        <v>3</v>
      </c>
      <c r="E35" s="99"/>
      <c r="F35" s="99" t="s">
        <v>4</v>
      </c>
      <c r="G35" s="99"/>
      <c r="H35" s="99" t="s">
        <v>5</v>
      </c>
      <c r="I35" s="99"/>
      <c r="J35" s="100" t="s">
        <v>6</v>
      </c>
      <c r="K35" s="100"/>
      <c r="L35" s="101" t="s">
        <v>33</v>
      </c>
    </row>
    <row r="36" spans="1:12" ht="12">
      <c r="A36" s="102"/>
      <c r="B36" s="47" t="s">
        <v>7</v>
      </c>
      <c r="C36" s="47" t="s">
        <v>8</v>
      </c>
      <c r="D36" s="47" t="s">
        <v>7</v>
      </c>
      <c r="E36" s="47" t="s">
        <v>8</v>
      </c>
      <c r="F36" s="47" t="s">
        <v>7</v>
      </c>
      <c r="G36" s="47" t="s">
        <v>8</v>
      </c>
      <c r="H36" s="47" t="s">
        <v>7</v>
      </c>
      <c r="I36" s="47" t="s">
        <v>8</v>
      </c>
      <c r="J36" s="47" t="s">
        <v>7</v>
      </c>
      <c r="K36" s="47" t="s">
        <v>8</v>
      </c>
      <c r="L36" s="102"/>
    </row>
    <row r="37" spans="1:12" ht="12">
      <c r="A37" s="19" t="s">
        <v>19</v>
      </c>
      <c r="B37" s="51">
        <v>1</v>
      </c>
      <c r="C37" s="51">
        <v>0</v>
      </c>
      <c r="D37" s="51">
        <v>2</v>
      </c>
      <c r="E37" s="51">
        <v>0</v>
      </c>
      <c r="F37" s="51">
        <v>14</v>
      </c>
      <c r="G37" s="51">
        <v>8</v>
      </c>
      <c r="H37" s="51">
        <v>25</v>
      </c>
      <c r="I37" s="51">
        <v>2</v>
      </c>
      <c r="J37" s="51">
        <v>4</v>
      </c>
      <c r="K37" s="51">
        <v>0</v>
      </c>
      <c r="L37" s="51">
        <f>SUM(B37:K37)</f>
        <v>56</v>
      </c>
    </row>
    <row r="38" spans="1:12" ht="12">
      <c r="A38" s="19" t="s">
        <v>12</v>
      </c>
      <c r="B38" s="51">
        <v>0</v>
      </c>
      <c r="C38" s="51">
        <v>0</v>
      </c>
      <c r="D38" s="51">
        <v>0</v>
      </c>
      <c r="E38" s="51">
        <v>2</v>
      </c>
      <c r="F38" s="51">
        <v>26</v>
      </c>
      <c r="G38" s="51">
        <v>7</v>
      </c>
      <c r="H38" s="51">
        <v>16</v>
      </c>
      <c r="I38" s="51">
        <v>0</v>
      </c>
      <c r="J38" s="51">
        <v>2</v>
      </c>
      <c r="K38" s="52">
        <v>0</v>
      </c>
      <c r="L38" s="52">
        <f>SUM(B38:K38)</f>
        <v>53</v>
      </c>
    </row>
    <row r="39" spans="1:12" s="2" customFormat="1" ht="12">
      <c r="A39" s="19" t="s">
        <v>15</v>
      </c>
      <c r="B39" s="51">
        <v>0</v>
      </c>
      <c r="C39" s="51">
        <v>2</v>
      </c>
      <c r="D39" s="51">
        <v>1</v>
      </c>
      <c r="E39" s="51">
        <v>2</v>
      </c>
      <c r="F39" s="51">
        <v>5</v>
      </c>
      <c r="G39" s="51">
        <v>9</v>
      </c>
      <c r="H39" s="51">
        <v>46</v>
      </c>
      <c r="I39" s="51">
        <v>3</v>
      </c>
      <c r="J39" s="51">
        <v>4</v>
      </c>
      <c r="K39" s="52">
        <v>0</v>
      </c>
      <c r="L39" s="52">
        <f>SUM(B39:K39)</f>
        <v>72</v>
      </c>
    </row>
    <row r="40" spans="1:12" ht="12">
      <c r="A40" s="17" t="s">
        <v>46</v>
      </c>
      <c r="B40" s="18">
        <f aca="true" t="shared" si="4" ref="B40:L40">SUM(B36:B39)</f>
        <v>1</v>
      </c>
      <c r="C40" s="18">
        <f t="shared" si="4"/>
        <v>2</v>
      </c>
      <c r="D40" s="18">
        <f t="shared" si="4"/>
        <v>3</v>
      </c>
      <c r="E40" s="18">
        <f t="shared" si="4"/>
        <v>4</v>
      </c>
      <c r="F40" s="18">
        <f t="shared" si="4"/>
        <v>45</v>
      </c>
      <c r="G40" s="18">
        <f t="shared" si="4"/>
        <v>24</v>
      </c>
      <c r="H40" s="18">
        <f t="shared" si="4"/>
        <v>87</v>
      </c>
      <c r="I40" s="18">
        <f t="shared" si="4"/>
        <v>5</v>
      </c>
      <c r="J40" s="18">
        <f t="shared" si="4"/>
        <v>10</v>
      </c>
      <c r="K40" s="18">
        <f t="shared" si="4"/>
        <v>0</v>
      </c>
      <c r="L40" s="20">
        <f t="shared" si="4"/>
        <v>181</v>
      </c>
    </row>
    <row r="41" spans="1:12" ht="12">
      <c r="A41" s="21" t="s">
        <v>45</v>
      </c>
      <c r="B41" s="47">
        <f aca="true" t="shared" si="5" ref="B41:K41">B17+B23+B28+B34+B40</f>
        <v>9</v>
      </c>
      <c r="C41" s="47">
        <f t="shared" si="5"/>
        <v>25</v>
      </c>
      <c r="D41" s="47">
        <f t="shared" si="5"/>
        <v>80</v>
      </c>
      <c r="E41" s="47">
        <f t="shared" si="5"/>
        <v>74</v>
      </c>
      <c r="F41" s="47">
        <f t="shared" si="5"/>
        <v>385</v>
      </c>
      <c r="G41" s="47">
        <f t="shared" si="5"/>
        <v>107</v>
      </c>
      <c r="H41" s="47">
        <f t="shared" si="5"/>
        <v>447</v>
      </c>
      <c r="I41" s="47">
        <f t="shared" si="5"/>
        <v>25</v>
      </c>
      <c r="J41" s="47">
        <f t="shared" si="5"/>
        <v>59</v>
      </c>
      <c r="K41" s="22">
        <f t="shared" si="5"/>
        <v>0</v>
      </c>
      <c r="L41" s="23">
        <f>L17+L23+L28+L34+L40</f>
        <v>1211</v>
      </c>
    </row>
    <row r="42" spans="1:12" ht="12">
      <c r="A42" s="24" t="s">
        <v>60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1:193" ht="12.75">
      <c r="A43" s="26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1:193" ht="12.75">
      <c r="A44" s="26"/>
      <c r="B44" s="25"/>
      <c r="C44" s="25"/>
      <c r="D44" s="25" t="s">
        <v>20</v>
      </c>
      <c r="E44" s="25"/>
      <c r="F44" s="25"/>
      <c r="G44" s="25"/>
      <c r="H44" s="25"/>
      <c r="I44" s="25"/>
      <c r="J44" s="25"/>
      <c r="K44" s="25"/>
      <c r="L44" s="25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1:193" ht="12.75">
      <c r="A45" s="26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5.75">
      <c r="A46" s="104"/>
      <c r="B46" s="104"/>
      <c r="C46" s="104"/>
      <c r="D46" s="104"/>
      <c r="E46" s="104"/>
      <c r="F46" s="104"/>
      <c r="G46" s="104"/>
      <c r="H46" s="104"/>
      <c r="I46" s="27"/>
      <c r="J46" s="27"/>
      <c r="K46" s="27"/>
      <c r="L46" s="27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>
      <c r="A47" s="104"/>
      <c r="B47" s="104"/>
      <c r="C47" s="104"/>
      <c r="D47" s="104"/>
      <c r="E47" s="104"/>
      <c r="F47" s="104"/>
      <c r="G47" s="104"/>
      <c r="H47" s="104"/>
      <c r="I47" s="27"/>
      <c r="J47" s="27"/>
      <c r="K47" s="27"/>
      <c r="L47" s="2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5.75">
      <c r="A48" s="104"/>
      <c r="B48" s="104"/>
      <c r="C48" s="104"/>
      <c r="D48" s="104"/>
      <c r="E48" s="104"/>
      <c r="F48" s="104"/>
      <c r="G48" s="104"/>
      <c r="H48" s="104"/>
      <c r="I48" s="27"/>
      <c r="J48" s="27"/>
      <c r="K48" s="27"/>
      <c r="L48" s="27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2" s="4" customFormat="1" ht="15">
      <c r="A49" s="10" t="str">
        <f>C5</f>
        <v>Posição em 31 de março  de 2012</v>
      </c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</row>
    <row r="50" spans="1:12" s="4" customFormat="1" ht="12.75">
      <c r="A50" s="103" t="s">
        <v>49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</row>
    <row r="51" spans="1:12" s="4" customFormat="1" ht="12.75">
      <c r="A51" s="95" t="s">
        <v>48</v>
      </c>
      <c r="B51" s="95" t="s">
        <v>21</v>
      </c>
      <c r="C51" s="30" t="s">
        <v>22</v>
      </c>
      <c r="D51" s="95" t="s">
        <v>23</v>
      </c>
      <c r="E51" s="30" t="s">
        <v>22</v>
      </c>
      <c r="F51" s="95" t="s">
        <v>24</v>
      </c>
      <c r="G51" s="30" t="s">
        <v>22</v>
      </c>
      <c r="H51" s="95" t="s">
        <v>25</v>
      </c>
      <c r="I51" s="30" t="s">
        <v>22</v>
      </c>
      <c r="J51" s="30" t="s">
        <v>26</v>
      </c>
      <c r="K51" s="30" t="s">
        <v>22</v>
      </c>
      <c r="L51" s="95" t="s">
        <v>33</v>
      </c>
    </row>
    <row r="52" spans="1:12" s="4" customFormat="1" ht="12.75">
      <c r="A52" s="96"/>
      <c r="B52" s="96"/>
      <c r="C52" s="31" t="s">
        <v>48</v>
      </c>
      <c r="D52" s="96"/>
      <c r="E52" s="31" t="s">
        <v>48</v>
      </c>
      <c r="F52" s="96"/>
      <c r="G52" s="31" t="s">
        <v>48</v>
      </c>
      <c r="H52" s="96"/>
      <c r="I52" s="31" t="s">
        <v>48</v>
      </c>
      <c r="J52" s="31" t="s">
        <v>50</v>
      </c>
      <c r="K52" s="31" t="s">
        <v>48</v>
      </c>
      <c r="L52" s="96"/>
    </row>
    <row r="53" spans="1:12" s="4" customFormat="1" ht="12.75">
      <c r="A53" s="19" t="s">
        <v>28</v>
      </c>
      <c r="B53" s="14">
        <f>B17</f>
        <v>5</v>
      </c>
      <c r="C53" s="32">
        <f>B53/$L$53</f>
        <v>0.011389521640091117</v>
      </c>
      <c r="D53" s="14">
        <f>D17</f>
        <v>49</v>
      </c>
      <c r="E53" s="32">
        <f>D53/$L$53</f>
        <v>0.11161731207289294</v>
      </c>
      <c r="F53" s="14">
        <f>F17</f>
        <v>167</v>
      </c>
      <c r="G53" s="32">
        <f>F53/$L$53</f>
        <v>0.3804100227790433</v>
      </c>
      <c r="H53" s="14">
        <f>H17</f>
        <v>197</v>
      </c>
      <c r="I53" s="32">
        <f>H53/$L$53</f>
        <v>0.44874715261959</v>
      </c>
      <c r="J53" s="14">
        <f>J17</f>
        <v>21</v>
      </c>
      <c r="K53" s="32">
        <f>J53/L53</f>
        <v>0.04783599088838269</v>
      </c>
      <c r="L53" s="15">
        <f>B53+D53+F53+H53+J53</f>
        <v>439</v>
      </c>
    </row>
    <row r="54" spans="1:193" ht="12" customHeight="1">
      <c r="A54" s="19" t="s">
        <v>29</v>
      </c>
      <c r="B54" s="14">
        <f>B23</f>
        <v>1</v>
      </c>
      <c r="C54" s="32">
        <f>B54/$L$54</f>
        <v>0.006578947368421052</v>
      </c>
      <c r="D54" s="14">
        <f>D23</f>
        <v>22</v>
      </c>
      <c r="E54" s="32">
        <f>D54/$L$54</f>
        <v>0.14473684210526316</v>
      </c>
      <c r="F54" s="14">
        <f>F23</f>
        <v>81</v>
      </c>
      <c r="G54" s="32">
        <f>F54/$L$54</f>
        <v>0.5328947368421053</v>
      </c>
      <c r="H54" s="14">
        <f>H23</f>
        <v>42</v>
      </c>
      <c r="I54" s="32">
        <f>H54/L54</f>
        <v>0.27631578947368424</v>
      </c>
      <c r="J54" s="14">
        <f>J23</f>
        <v>6</v>
      </c>
      <c r="K54" s="32">
        <f>J54/L54</f>
        <v>0.039473684210526314</v>
      </c>
      <c r="L54" s="33">
        <f>B54+D54+F54+H54+J54</f>
        <v>152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9" t="s">
        <v>30</v>
      </c>
      <c r="B55" s="14">
        <f>B28</f>
        <v>0</v>
      </c>
      <c r="C55" s="32">
        <f>B55/$L$55</f>
        <v>0</v>
      </c>
      <c r="D55" s="14">
        <f>D28</f>
        <v>2</v>
      </c>
      <c r="E55" s="32">
        <f>D55/$L$55</f>
        <v>0.022727272727272728</v>
      </c>
      <c r="F55" s="14">
        <f>F28</f>
        <v>48</v>
      </c>
      <c r="G55" s="32">
        <f>F55/$L$55</f>
        <v>0.5454545454545454</v>
      </c>
      <c r="H55" s="14">
        <f>H28</f>
        <v>35</v>
      </c>
      <c r="I55" s="32">
        <f>H55/L55</f>
        <v>0.3977272727272727</v>
      </c>
      <c r="J55" s="14">
        <f>J28</f>
        <v>3</v>
      </c>
      <c r="K55" s="32">
        <f>J55/L55</f>
        <v>0.03409090909090909</v>
      </c>
      <c r="L55" s="33">
        <f>B55+D55+F55+H55+J55</f>
        <v>88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2.75">
      <c r="A56" s="19" t="s">
        <v>31</v>
      </c>
      <c r="B56" s="14">
        <f>B34</f>
        <v>2</v>
      </c>
      <c r="C56" s="32">
        <f>B56/$L$56</f>
        <v>0.012903225806451613</v>
      </c>
      <c r="D56" s="14">
        <f>D34</f>
        <v>4</v>
      </c>
      <c r="E56" s="32">
        <f>D56/$L$56</f>
        <v>0.025806451612903226</v>
      </c>
      <c r="F56" s="14">
        <f>F34</f>
        <v>44</v>
      </c>
      <c r="G56" s="32">
        <f>F56/$L$56</f>
        <v>0.2838709677419355</v>
      </c>
      <c r="H56" s="14">
        <f>H34</f>
        <v>86</v>
      </c>
      <c r="I56" s="32">
        <f>H56/L56</f>
        <v>0.5548387096774193</v>
      </c>
      <c r="J56" s="14">
        <f>J34</f>
        <v>19</v>
      </c>
      <c r="K56" s="32">
        <f>J56/L56</f>
        <v>0.12258064516129032</v>
      </c>
      <c r="L56" s="33">
        <f>B56+D56+F56+H56+J56</f>
        <v>155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1:193" ht="12.75">
      <c r="A57" s="19" t="s">
        <v>32</v>
      </c>
      <c r="B57" s="14">
        <f>B40</f>
        <v>1</v>
      </c>
      <c r="C57" s="32">
        <f>B57/$L$57</f>
        <v>0.00684931506849315</v>
      </c>
      <c r="D57" s="14">
        <f>D40</f>
        <v>3</v>
      </c>
      <c r="E57" s="32">
        <f>D57/$L$57</f>
        <v>0.02054794520547945</v>
      </c>
      <c r="F57" s="14">
        <f>F40</f>
        <v>45</v>
      </c>
      <c r="G57" s="32">
        <f>F57/$L$57</f>
        <v>0.3082191780821918</v>
      </c>
      <c r="H57" s="14">
        <f>H40</f>
        <v>87</v>
      </c>
      <c r="I57" s="32">
        <f>H57/L57</f>
        <v>0.5958904109589042</v>
      </c>
      <c r="J57" s="14">
        <f>J40</f>
        <v>10</v>
      </c>
      <c r="K57" s="32">
        <f>J57/L57</f>
        <v>0.0684931506849315</v>
      </c>
      <c r="L57" s="14">
        <f>B57+D57+F57+H57+J57</f>
        <v>146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1:193" ht="12.75">
      <c r="A58" s="34" t="s">
        <v>33</v>
      </c>
      <c r="B58" s="48">
        <f>SUM(B53:B57)</f>
        <v>9</v>
      </c>
      <c r="C58" s="35">
        <f>B58/$L$58</f>
        <v>0.009183673469387756</v>
      </c>
      <c r="D58" s="48">
        <f>SUM(D53:D57)</f>
        <v>80</v>
      </c>
      <c r="E58" s="35">
        <f>D58/$L$58</f>
        <v>0.08163265306122448</v>
      </c>
      <c r="F58" s="48">
        <f>SUM(F53:F57)</f>
        <v>385</v>
      </c>
      <c r="G58" s="35">
        <f>F58/$L$58</f>
        <v>0.39285714285714285</v>
      </c>
      <c r="H58" s="48">
        <f>SUM(H53:H57)</f>
        <v>447</v>
      </c>
      <c r="I58" s="35">
        <f>H58/$L$58</f>
        <v>0.4561224489795918</v>
      </c>
      <c r="J58" s="48">
        <f>SUM(J53:J57)</f>
        <v>59</v>
      </c>
      <c r="K58" s="35">
        <f>J58/$L$58</f>
        <v>0.06020408163265306</v>
      </c>
      <c r="L58" s="36">
        <f>SUM(L53:L57)</f>
        <v>980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1:193" ht="12.75">
      <c r="A59" s="6"/>
      <c r="B59" s="7">
        <f>B58/L58</f>
        <v>0.009183673469387756</v>
      </c>
      <c r="C59" s="7"/>
      <c r="D59" s="7">
        <f>D58/L58</f>
        <v>0.08163265306122448</v>
      </c>
      <c r="E59" s="7"/>
      <c r="F59" s="7">
        <f>F58/L58</f>
        <v>0.39285714285714285</v>
      </c>
      <c r="G59" s="7"/>
      <c r="H59" s="7">
        <f>H58/L58</f>
        <v>0.4561224489795918</v>
      </c>
      <c r="I59" s="7"/>
      <c r="J59" s="7">
        <f>J58/L58</f>
        <v>0.06020408163265306</v>
      </c>
      <c r="K59" s="7"/>
      <c r="L59" s="8">
        <f>SUM(B59:J59)</f>
        <v>1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12.75">
      <c r="A60" s="6"/>
      <c r="B60" s="11"/>
      <c r="C60" s="37"/>
      <c r="D60" s="6"/>
      <c r="E60" s="6"/>
      <c r="F60" s="6"/>
      <c r="G60" s="6"/>
      <c r="H60" s="6"/>
      <c r="I60" s="6"/>
      <c r="J60" s="6"/>
      <c r="K60" s="6"/>
      <c r="L60" s="6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03" t="s">
        <v>51</v>
      </c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>
      <c r="A62" s="95" t="s">
        <v>48</v>
      </c>
      <c r="B62" s="95" t="s">
        <v>21</v>
      </c>
      <c r="C62" s="30" t="s">
        <v>22</v>
      </c>
      <c r="D62" s="95" t="s">
        <v>23</v>
      </c>
      <c r="E62" s="30" t="s">
        <v>22</v>
      </c>
      <c r="F62" s="95" t="s">
        <v>24</v>
      </c>
      <c r="G62" s="30" t="s">
        <v>22</v>
      </c>
      <c r="H62" s="95" t="s">
        <v>25</v>
      </c>
      <c r="I62" s="30" t="s">
        <v>22</v>
      </c>
      <c r="J62" s="30" t="s">
        <v>26</v>
      </c>
      <c r="K62" s="30" t="s">
        <v>22</v>
      </c>
      <c r="L62" s="95" t="s">
        <v>33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96"/>
      <c r="B63" s="96"/>
      <c r="C63" s="31" t="s">
        <v>48</v>
      </c>
      <c r="D63" s="96"/>
      <c r="E63" s="31" t="s">
        <v>48</v>
      </c>
      <c r="F63" s="96"/>
      <c r="G63" s="31" t="s">
        <v>48</v>
      </c>
      <c r="H63" s="96"/>
      <c r="I63" s="31" t="s">
        <v>48</v>
      </c>
      <c r="J63" s="31" t="s">
        <v>50</v>
      </c>
      <c r="K63" s="31" t="s">
        <v>48</v>
      </c>
      <c r="L63" s="96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9" t="s">
        <v>28</v>
      </c>
      <c r="B64" s="14">
        <f>C17</f>
        <v>8</v>
      </c>
      <c r="C64" s="32">
        <f aca="true" t="shared" si="6" ref="C64:C69">B64/L64</f>
        <v>0.09090909090909091</v>
      </c>
      <c r="D64" s="14">
        <f>E17</f>
        <v>32</v>
      </c>
      <c r="E64" s="32">
        <f aca="true" t="shared" si="7" ref="E64:E69">D64/L64</f>
        <v>0.36363636363636365</v>
      </c>
      <c r="F64" s="14">
        <f>G17</f>
        <v>37</v>
      </c>
      <c r="G64" s="32">
        <f aca="true" t="shared" si="8" ref="G64:G69">F64/L64</f>
        <v>0.42045454545454547</v>
      </c>
      <c r="H64" s="14">
        <f>I17</f>
        <v>11</v>
      </c>
      <c r="I64" s="32">
        <f aca="true" t="shared" si="9" ref="I64:I69">H64/L64</f>
        <v>0.125</v>
      </c>
      <c r="J64" s="14">
        <f>K17</f>
        <v>0</v>
      </c>
      <c r="K64" s="32">
        <f aca="true" t="shared" si="10" ref="K64:K69">J64/L64</f>
        <v>0</v>
      </c>
      <c r="L64" s="33">
        <f>B64+D64+F64+H64+J64</f>
        <v>88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2" s="5" customFormat="1" ht="12.75">
      <c r="A65" s="19" t="s">
        <v>29</v>
      </c>
      <c r="B65" s="14">
        <f>C23</f>
        <v>10</v>
      </c>
      <c r="C65" s="32">
        <f t="shared" si="6"/>
        <v>0.18518518518518517</v>
      </c>
      <c r="D65" s="14">
        <f>E23</f>
        <v>19</v>
      </c>
      <c r="E65" s="32">
        <f t="shared" si="7"/>
        <v>0.35185185185185186</v>
      </c>
      <c r="F65" s="14">
        <f>G23</f>
        <v>21</v>
      </c>
      <c r="G65" s="32">
        <f t="shared" si="8"/>
        <v>0.3888888888888889</v>
      </c>
      <c r="H65" s="14">
        <f>I23</f>
        <v>4</v>
      </c>
      <c r="I65" s="32">
        <f t="shared" si="9"/>
        <v>0.07407407407407407</v>
      </c>
      <c r="J65" s="14">
        <f>K23</f>
        <v>0</v>
      </c>
      <c r="K65" s="32">
        <f t="shared" si="10"/>
        <v>0</v>
      </c>
      <c r="L65" s="33">
        <f>B65+D65+F65+H65+J65</f>
        <v>54</v>
      </c>
    </row>
    <row r="66" spans="1:193" ht="12.75">
      <c r="A66" s="19" t="s">
        <v>30</v>
      </c>
      <c r="B66" s="14">
        <f>C28</f>
        <v>4</v>
      </c>
      <c r="C66" s="32">
        <f t="shared" si="6"/>
        <v>0.19047619047619047</v>
      </c>
      <c r="D66" s="14">
        <f>E28</f>
        <v>11</v>
      </c>
      <c r="E66" s="32">
        <f t="shared" si="7"/>
        <v>0.5238095238095238</v>
      </c>
      <c r="F66" s="14">
        <f>G28</f>
        <v>4</v>
      </c>
      <c r="G66" s="32">
        <f t="shared" si="8"/>
        <v>0.19047619047619047</v>
      </c>
      <c r="H66" s="14">
        <f>I28</f>
        <v>2</v>
      </c>
      <c r="I66" s="32">
        <f t="shared" si="9"/>
        <v>0.09523809523809523</v>
      </c>
      <c r="J66" s="14">
        <f>K28</f>
        <v>0</v>
      </c>
      <c r="K66" s="32">
        <f t="shared" si="10"/>
        <v>0</v>
      </c>
      <c r="L66" s="33">
        <f>B66+D66+F66+H66+J66</f>
        <v>21</v>
      </c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9" t="s">
        <v>31</v>
      </c>
      <c r="B67" s="14">
        <f>C34</f>
        <v>1</v>
      </c>
      <c r="C67" s="32">
        <f t="shared" si="6"/>
        <v>0.030303030303030304</v>
      </c>
      <c r="D67" s="14">
        <f>E34</f>
        <v>8</v>
      </c>
      <c r="E67" s="32">
        <f t="shared" si="7"/>
        <v>0.24242424242424243</v>
      </c>
      <c r="F67" s="14">
        <f>G34</f>
        <v>21</v>
      </c>
      <c r="G67" s="32">
        <f t="shared" si="8"/>
        <v>0.6363636363636364</v>
      </c>
      <c r="H67" s="14">
        <f>I34</f>
        <v>3</v>
      </c>
      <c r="I67" s="32">
        <f t="shared" si="9"/>
        <v>0.09090909090909091</v>
      </c>
      <c r="J67" s="14">
        <f>K34</f>
        <v>0</v>
      </c>
      <c r="K67" s="32">
        <f t="shared" si="10"/>
        <v>0</v>
      </c>
      <c r="L67" s="15">
        <f>B67+D67+F67+H67+J67</f>
        <v>33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9" t="s">
        <v>32</v>
      </c>
      <c r="B68" s="14">
        <f>C40</f>
        <v>2</v>
      </c>
      <c r="C68" s="32">
        <f t="shared" si="6"/>
        <v>0.05714285714285714</v>
      </c>
      <c r="D68" s="14">
        <f>E40</f>
        <v>4</v>
      </c>
      <c r="E68" s="32">
        <f t="shared" si="7"/>
        <v>0.11428571428571428</v>
      </c>
      <c r="F68" s="14">
        <f>G40</f>
        <v>24</v>
      </c>
      <c r="G68" s="32">
        <f t="shared" si="8"/>
        <v>0.6857142857142857</v>
      </c>
      <c r="H68" s="14">
        <f>I40</f>
        <v>5</v>
      </c>
      <c r="I68" s="32">
        <f t="shared" si="9"/>
        <v>0.14285714285714285</v>
      </c>
      <c r="J68" s="14">
        <f>K40</f>
        <v>0</v>
      </c>
      <c r="K68" s="32">
        <f t="shared" si="10"/>
        <v>0</v>
      </c>
      <c r="L68" s="15">
        <f>B68+D68+F68+H68+J68</f>
        <v>35</v>
      </c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 s="34" t="s">
        <v>33</v>
      </c>
      <c r="B69" s="48">
        <f>SUM(B64:B68)</f>
        <v>25</v>
      </c>
      <c r="C69" s="35">
        <f t="shared" si="6"/>
        <v>0.10822510822510822</v>
      </c>
      <c r="D69" s="48">
        <f>SUM(D64:D68)</f>
        <v>74</v>
      </c>
      <c r="E69" s="35">
        <f t="shared" si="7"/>
        <v>0.3203463203463203</v>
      </c>
      <c r="F69" s="48">
        <f>SUM(F64:F68)</f>
        <v>107</v>
      </c>
      <c r="G69" s="35">
        <f t="shared" si="8"/>
        <v>0.46320346320346323</v>
      </c>
      <c r="H69" s="48">
        <f>SUM(H64:H68)</f>
        <v>25</v>
      </c>
      <c r="I69" s="35">
        <f t="shared" si="9"/>
        <v>0.10822510822510822</v>
      </c>
      <c r="J69" s="48">
        <f>SUM(J64:J68)</f>
        <v>0</v>
      </c>
      <c r="K69" s="35">
        <f t="shared" si="10"/>
        <v>0</v>
      </c>
      <c r="L69" s="36">
        <f>SUM(L64:L68)</f>
        <v>231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 s="6"/>
      <c r="B70" s="7">
        <f>B69/L69</f>
        <v>0.10822510822510822</v>
      </c>
      <c r="C70" s="7"/>
      <c r="D70" s="7">
        <f>D69/L69</f>
        <v>0.3203463203463203</v>
      </c>
      <c r="E70" s="7"/>
      <c r="F70" s="7">
        <f>F69/L69</f>
        <v>0.46320346320346323</v>
      </c>
      <c r="G70" s="7"/>
      <c r="H70" s="7">
        <f>H69/L69</f>
        <v>0.10822510822510822</v>
      </c>
      <c r="I70" s="7"/>
      <c r="J70" s="7">
        <f>J69/L69</f>
        <v>0</v>
      </c>
      <c r="K70" s="7"/>
      <c r="L70" s="8">
        <f>SUM(B70:J70)</f>
        <v>1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 s="6"/>
      <c r="B71" s="11"/>
      <c r="C71" s="11"/>
      <c r="D71" s="6"/>
      <c r="E71" s="6"/>
      <c r="F71" s="6"/>
      <c r="G71" s="6"/>
      <c r="H71" s="6"/>
      <c r="I71" s="6"/>
      <c r="J71" s="6"/>
      <c r="K71" s="6"/>
      <c r="L71" s="6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 s="103" t="s">
        <v>52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 s="95" t="s">
        <v>48</v>
      </c>
      <c r="B73" s="95" t="s">
        <v>21</v>
      </c>
      <c r="C73" s="30" t="s">
        <v>22</v>
      </c>
      <c r="D73" s="95" t="s">
        <v>23</v>
      </c>
      <c r="E73" s="30" t="s">
        <v>22</v>
      </c>
      <c r="F73" s="95" t="s">
        <v>24</v>
      </c>
      <c r="G73" s="30" t="s">
        <v>22</v>
      </c>
      <c r="H73" s="95" t="s">
        <v>25</v>
      </c>
      <c r="I73" s="30" t="s">
        <v>22</v>
      </c>
      <c r="J73" s="30" t="s">
        <v>26</v>
      </c>
      <c r="K73" s="30" t="s">
        <v>22</v>
      </c>
      <c r="L73" s="95" t="s">
        <v>33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 s="96"/>
      <c r="B74" s="96"/>
      <c r="C74" s="31" t="s">
        <v>48</v>
      </c>
      <c r="D74" s="96"/>
      <c r="E74" s="31" t="s">
        <v>48</v>
      </c>
      <c r="F74" s="96"/>
      <c r="G74" s="31" t="s">
        <v>48</v>
      </c>
      <c r="H74" s="96"/>
      <c r="I74" s="31" t="s">
        <v>48</v>
      </c>
      <c r="J74" s="31" t="s">
        <v>27</v>
      </c>
      <c r="K74" s="31" t="s">
        <v>48</v>
      </c>
      <c r="L74" s="96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 s="19" t="s">
        <v>28</v>
      </c>
      <c r="B75" s="14">
        <f>B64+B53</f>
        <v>13</v>
      </c>
      <c r="C75" s="32">
        <f>B75/L75</f>
        <v>0.024667931688804556</v>
      </c>
      <c r="D75" s="14">
        <f>D64+D53</f>
        <v>81</v>
      </c>
      <c r="E75" s="32">
        <f>D75/L75</f>
        <v>0.15370018975332067</v>
      </c>
      <c r="F75" s="14">
        <f>F64+F53</f>
        <v>204</v>
      </c>
      <c r="G75" s="32">
        <f>F75/L75</f>
        <v>0.3870967741935484</v>
      </c>
      <c r="H75" s="14">
        <f>H64+H53</f>
        <v>208</v>
      </c>
      <c r="I75" s="32">
        <f>H75/L75</f>
        <v>0.3946869070208729</v>
      </c>
      <c r="J75" s="14">
        <f>J64+J53</f>
        <v>21</v>
      </c>
      <c r="K75" s="32">
        <f>J75/L75</f>
        <v>0.03984819734345351</v>
      </c>
      <c r="L75" s="15">
        <f>B75+D75+F75+H75+J75</f>
        <v>527</v>
      </c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1:193" ht="12.75">
      <c r="A76" s="19" t="s">
        <v>29</v>
      </c>
      <c r="B76" s="14">
        <f>B65+B54</f>
        <v>11</v>
      </c>
      <c r="C76" s="32">
        <f>B76/L76</f>
        <v>0.05339805825242718</v>
      </c>
      <c r="D76" s="14">
        <f>D65+D54</f>
        <v>41</v>
      </c>
      <c r="E76" s="32">
        <f>D76/L76</f>
        <v>0.19902912621359223</v>
      </c>
      <c r="F76" s="14">
        <f>F65+F54</f>
        <v>102</v>
      </c>
      <c r="G76" s="32">
        <f>F76/L76</f>
        <v>0.49514563106796117</v>
      </c>
      <c r="H76" s="14">
        <f>H65+H54</f>
        <v>46</v>
      </c>
      <c r="I76" s="32">
        <f>H76/L76</f>
        <v>0.22330097087378642</v>
      </c>
      <c r="J76" s="14">
        <f>J65+J54</f>
        <v>6</v>
      </c>
      <c r="K76" s="32">
        <f>J76/L76</f>
        <v>0.02912621359223301</v>
      </c>
      <c r="L76" s="15">
        <f>B76+D76+F76+H76+J76</f>
        <v>206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1:193" ht="12.75">
      <c r="A77" s="19" t="s">
        <v>30</v>
      </c>
      <c r="B77" s="14">
        <f>B66+B55</f>
        <v>4</v>
      </c>
      <c r="C77" s="32">
        <f>B77/L77</f>
        <v>0.03669724770642202</v>
      </c>
      <c r="D77" s="14">
        <f>D66+D55</f>
        <v>13</v>
      </c>
      <c r="E77" s="32">
        <f>D77/L77</f>
        <v>0.11926605504587157</v>
      </c>
      <c r="F77" s="14">
        <f>F66+F55</f>
        <v>52</v>
      </c>
      <c r="G77" s="32">
        <f>F77/L77</f>
        <v>0.47706422018348627</v>
      </c>
      <c r="H77" s="14">
        <f>H66+H55</f>
        <v>37</v>
      </c>
      <c r="I77" s="32">
        <f>H77/L77</f>
        <v>0.3394495412844037</v>
      </c>
      <c r="J77" s="14">
        <f>J66+J55</f>
        <v>3</v>
      </c>
      <c r="K77" s="32">
        <f>J77/L77</f>
        <v>0.027522935779816515</v>
      </c>
      <c r="L77" s="15">
        <f>B77+D77+F77+H77+J77</f>
        <v>109</v>
      </c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1:12" ht="12">
      <c r="A78" s="19" t="s">
        <v>31</v>
      </c>
      <c r="B78" s="14">
        <f>B67+B56</f>
        <v>3</v>
      </c>
      <c r="C78" s="32">
        <f>B78/L78</f>
        <v>0.015957446808510637</v>
      </c>
      <c r="D78" s="14">
        <f>D67+D56</f>
        <v>12</v>
      </c>
      <c r="E78" s="32">
        <f>D78/L78</f>
        <v>0.06382978723404255</v>
      </c>
      <c r="F78" s="14">
        <f>F67+F56</f>
        <v>65</v>
      </c>
      <c r="G78" s="32">
        <f>F78/L78</f>
        <v>0.34574468085106386</v>
      </c>
      <c r="H78" s="14">
        <f>H67+H56</f>
        <v>89</v>
      </c>
      <c r="I78" s="32">
        <f>H78/L78</f>
        <v>0.4734042553191489</v>
      </c>
      <c r="J78" s="14">
        <f>J67+J56</f>
        <v>19</v>
      </c>
      <c r="K78" s="32">
        <f>J78/L78</f>
        <v>0.10106382978723404</v>
      </c>
      <c r="L78" s="15">
        <f>B78+D78+F78+H78+J78</f>
        <v>188</v>
      </c>
    </row>
    <row r="79" spans="1:12" ht="12">
      <c r="A79" s="19" t="s">
        <v>32</v>
      </c>
      <c r="B79" s="14">
        <f>B68+B57</f>
        <v>3</v>
      </c>
      <c r="C79" s="32">
        <f>B79/L79</f>
        <v>0.016574585635359115</v>
      </c>
      <c r="D79" s="14">
        <f>D68+D57</f>
        <v>7</v>
      </c>
      <c r="E79" s="32">
        <f>D79/L79</f>
        <v>0.03867403314917127</v>
      </c>
      <c r="F79" s="14">
        <f>F68+F57</f>
        <v>69</v>
      </c>
      <c r="G79" s="32">
        <f>F79/L79</f>
        <v>0.3812154696132597</v>
      </c>
      <c r="H79" s="14">
        <f>H68+H57</f>
        <v>92</v>
      </c>
      <c r="I79" s="32">
        <f>H79/L79</f>
        <v>0.5082872928176796</v>
      </c>
      <c r="J79" s="14">
        <f>J68+J57</f>
        <v>10</v>
      </c>
      <c r="K79" s="32">
        <f>J79/L79</f>
        <v>0.055248618784530384</v>
      </c>
      <c r="L79" s="15">
        <f>B79+D79+F79+H79+J79</f>
        <v>181</v>
      </c>
    </row>
    <row r="80" spans="1:12" ht="12">
      <c r="A80" s="34" t="s">
        <v>33</v>
      </c>
      <c r="B80" s="48">
        <f>SUM(B75:B79)</f>
        <v>34</v>
      </c>
      <c r="C80" s="35">
        <f>B80/$L$80</f>
        <v>0.028075970272502065</v>
      </c>
      <c r="D80" s="48">
        <f>SUM(D75:D79)</f>
        <v>154</v>
      </c>
      <c r="E80" s="35">
        <f>D80/$L$80</f>
        <v>0.12716763005780346</v>
      </c>
      <c r="F80" s="48">
        <f>SUM(F75:F79)</f>
        <v>492</v>
      </c>
      <c r="G80" s="35">
        <f>F80/$L$80</f>
        <v>0.40627580511973577</v>
      </c>
      <c r="H80" s="48">
        <f>SUM(H75:H79)</f>
        <v>472</v>
      </c>
      <c r="I80" s="35">
        <f>H80/$L$80</f>
        <v>0.3897605284888522</v>
      </c>
      <c r="J80" s="48">
        <f>SUM(J75:J79)</f>
        <v>59</v>
      </c>
      <c r="K80" s="35">
        <f>J80/$L$80</f>
        <v>0.04872006606110652</v>
      </c>
      <c r="L80" s="23">
        <f>SUM(L75:L79)</f>
        <v>1211</v>
      </c>
    </row>
    <row r="81" spans="1:12" ht="12">
      <c r="A81" s="6"/>
      <c r="B81" s="7">
        <f>B80/L80</f>
        <v>0.028075970272502065</v>
      </c>
      <c r="C81" s="7"/>
      <c r="D81" s="7">
        <f>D80/L80</f>
        <v>0.12716763005780346</v>
      </c>
      <c r="E81" s="7"/>
      <c r="F81" s="7">
        <f>F80/L80</f>
        <v>0.40627580511973577</v>
      </c>
      <c r="G81" s="7"/>
      <c r="H81" s="7">
        <f>H80/L80</f>
        <v>0.3897605284888522</v>
      </c>
      <c r="I81" s="7"/>
      <c r="J81" s="7">
        <f>J80/L80</f>
        <v>0.04872006606110652</v>
      </c>
      <c r="K81" s="7"/>
      <c r="L81" s="8">
        <f>SUM(B81:J81)</f>
        <v>1</v>
      </c>
    </row>
    <row r="82" spans="1:12" ht="12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8"/>
    </row>
    <row r="83" spans="1:12" ht="12" hidden="1">
      <c r="A83" s="6"/>
      <c r="B83" s="7"/>
      <c r="C83" s="7"/>
      <c r="D83" s="7"/>
      <c r="E83" s="7"/>
      <c r="F83" s="7"/>
      <c r="G83" s="7"/>
      <c r="H83" s="7"/>
      <c r="I83" s="7"/>
      <c r="J83" s="7"/>
      <c r="K83" s="7"/>
      <c r="L83" s="8"/>
    </row>
    <row r="84" spans="1:12" ht="12">
      <c r="A84" s="38" t="s">
        <v>40</v>
      </c>
      <c r="B84" s="18" t="s">
        <v>7</v>
      </c>
      <c r="C84" s="18" t="s">
        <v>34</v>
      </c>
      <c r="D84" s="18" t="s">
        <v>33</v>
      </c>
      <c r="E84" s="7"/>
      <c r="F84" s="7"/>
      <c r="G84" s="7"/>
      <c r="H84" s="7"/>
      <c r="I84" s="7"/>
      <c r="J84" s="7"/>
      <c r="K84" s="7"/>
      <c r="L84" s="8"/>
    </row>
    <row r="85" spans="1:12" ht="12">
      <c r="A85" s="19" t="s">
        <v>53</v>
      </c>
      <c r="B85" s="15">
        <f>B58</f>
        <v>9</v>
      </c>
      <c r="C85" s="39">
        <f>B69</f>
        <v>25</v>
      </c>
      <c r="D85" s="40">
        <f>B80</f>
        <v>34</v>
      </c>
      <c r="E85" s="7"/>
      <c r="F85" s="7"/>
      <c r="G85" s="7"/>
      <c r="H85" s="7"/>
      <c r="I85" s="7"/>
      <c r="J85" s="7"/>
      <c r="K85" s="7"/>
      <c r="L85" s="8"/>
    </row>
    <row r="86" spans="1:12" ht="12">
      <c r="A86" s="19" t="s">
        <v>54</v>
      </c>
      <c r="B86" s="15">
        <f>D58</f>
        <v>80</v>
      </c>
      <c r="C86" s="39">
        <f>D69</f>
        <v>74</v>
      </c>
      <c r="D86" s="40">
        <f>D80</f>
        <v>154</v>
      </c>
      <c r="E86" s="7"/>
      <c r="F86" s="7"/>
      <c r="G86" s="7"/>
      <c r="H86" s="7"/>
      <c r="I86" s="7"/>
      <c r="J86" s="7"/>
      <c r="K86" s="7"/>
      <c r="L86" s="8"/>
    </row>
    <row r="87" spans="1:12" ht="12">
      <c r="A87" s="19" t="s">
        <v>55</v>
      </c>
      <c r="B87" s="15">
        <f>F58</f>
        <v>385</v>
      </c>
      <c r="C87" s="39">
        <f>F69</f>
        <v>107</v>
      </c>
      <c r="D87" s="40">
        <f>F80</f>
        <v>492</v>
      </c>
      <c r="E87" s="7"/>
      <c r="F87" s="7"/>
      <c r="G87" s="7"/>
      <c r="H87" s="7"/>
      <c r="I87" s="7"/>
      <c r="J87" s="7"/>
      <c r="K87" s="7"/>
      <c r="L87" s="8"/>
    </row>
    <row r="88" spans="1:12" ht="12">
      <c r="A88" s="19" t="s">
        <v>56</v>
      </c>
      <c r="B88" s="15">
        <f>H58</f>
        <v>447</v>
      </c>
      <c r="C88" s="39">
        <f>H69</f>
        <v>25</v>
      </c>
      <c r="D88" s="40">
        <f>H80</f>
        <v>472</v>
      </c>
      <c r="E88" s="7"/>
      <c r="F88" s="7"/>
      <c r="G88" s="7"/>
      <c r="H88" s="7"/>
      <c r="I88" s="7"/>
      <c r="J88" s="7"/>
      <c r="K88" s="7"/>
      <c r="L88" s="8"/>
    </row>
    <row r="89" spans="1:12" ht="12">
      <c r="A89" s="19" t="s">
        <v>57</v>
      </c>
      <c r="B89" s="15">
        <f>J58</f>
        <v>59</v>
      </c>
      <c r="C89" s="39">
        <f>J69</f>
        <v>0</v>
      </c>
      <c r="D89" s="40">
        <f>J80</f>
        <v>59</v>
      </c>
      <c r="E89" s="7"/>
      <c r="F89" s="7"/>
      <c r="G89" s="7"/>
      <c r="H89" s="7"/>
      <c r="I89" s="7"/>
      <c r="J89" s="7"/>
      <c r="K89" s="7"/>
      <c r="L89" s="8"/>
    </row>
    <row r="90" spans="1:12" ht="12">
      <c r="A90" s="18" t="s">
        <v>33</v>
      </c>
      <c r="B90" s="36">
        <f>SUM(B85:B89)</f>
        <v>980</v>
      </c>
      <c r="C90" s="18">
        <f>SUM(C85:C89)</f>
        <v>231</v>
      </c>
      <c r="D90" s="23">
        <f>SUM(D85:D89)</f>
        <v>1211</v>
      </c>
      <c r="E90" s="7"/>
      <c r="F90" s="7"/>
      <c r="G90" s="7"/>
      <c r="H90" s="7"/>
      <c r="I90" s="7"/>
      <c r="J90" s="7"/>
      <c r="K90" s="7"/>
      <c r="L90" s="8"/>
    </row>
    <row r="91" spans="1:12" ht="12">
      <c r="A91" s="6"/>
      <c r="B91" s="7"/>
      <c r="C91" s="7"/>
      <c r="D91" s="7"/>
      <c r="E91" s="7"/>
      <c r="F91" s="7"/>
      <c r="G91" s="7"/>
      <c r="H91" s="7"/>
      <c r="I91" s="7"/>
      <c r="J91" s="7"/>
      <c r="K91" s="7"/>
      <c r="L91" s="8"/>
    </row>
    <row r="144" ht="12">
      <c r="A144" s="9" t="s">
        <v>58</v>
      </c>
    </row>
  </sheetData>
  <sheetProtection password="CA35" sheet="1" objects="1" scenarios="1" selectLockedCells="1" selectUnlockedCells="1"/>
  <mergeCells count="65">
    <mergeCell ref="A1:L1"/>
    <mergeCell ref="A2:L2"/>
    <mergeCell ref="A3:L3"/>
    <mergeCell ref="C5:F5"/>
    <mergeCell ref="A7:L7"/>
    <mergeCell ref="A9:L9"/>
    <mergeCell ref="J18:K18"/>
    <mergeCell ref="L18:L19"/>
    <mergeCell ref="A10:A11"/>
    <mergeCell ref="B10:C10"/>
    <mergeCell ref="D10:E10"/>
    <mergeCell ref="F10:G10"/>
    <mergeCell ref="H10:I10"/>
    <mergeCell ref="J10:K10"/>
    <mergeCell ref="D24:E24"/>
    <mergeCell ref="F24:G24"/>
    <mergeCell ref="H24:I24"/>
    <mergeCell ref="J24:K24"/>
    <mergeCell ref="L10:L11"/>
    <mergeCell ref="A18:A19"/>
    <mergeCell ref="B18:C18"/>
    <mergeCell ref="D18:E18"/>
    <mergeCell ref="F18:G18"/>
    <mergeCell ref="H18:I18"/>
    <mergeCell ref="L24:L25"/>
    <mergeCell ref="A29:A30"/>
    <mergeCell ref="B29:C29"/>
    <mergeCell ref="D29:E29"/>
    <mergeCell ref="F29:G29"/>
    <mergeCell ref="H29:I29"/>
    <mergeCell ref="J29:K29"/>
    <mergeCell ref="L29:L30"/>
    <mergeCell ref="A24:A25"/>
    <mergeCell ref="B24:C24"/>
    <mergeCell ref="A35:A36"/>
    <mergeCell ref="B35:C35"/>
    <mergeCell ref="D35:E35"/>
    <mergeCell ref="F35:G35"/>
    <mergeCell ref="H35:I35"/>
    <mergeCell ref="J35:K35"/>
    <mergeCell ref="L35:L36"/>
    <mergeCell ref="A46:H46"/>
    <mergeCell ref="A47:H47"/>
    <mergeCell ref="A48:H48"/>
    <mergeCell ref="A50:L50"/>
    <mergeCell ref="A51:A52"/>
    <mergeCell ref="B51:B52"/>
    <mergeCell ref="D51:D52"/>
    <mergeCell ref="F51:F52"/>
    <mergeCell ref="H51:H52"/>
    <mergeCell ref="L51:L52"/>
    <mergeCell ref="A61:L61"/>
    <mergeCell ref="A62:A63"/>
    <mergeCell ref="B62:B63"/>
    <mergeCell ref="D62:D63"/>
    <mergeCell ref="F62:F63"/>
    <mergeCell ref="H62:H63"/>
    <mergeCell ref="L62:L63"/>
    <mergeCell ref="A72:L72"/>
    <mergeCell ref="A73:A74"/>
    <mergeCell ref="B73:B74"/>
    <mergeCell ref="D73:D74"/>
    <mergeCell ref="F73:F74"/>
    <mergeCell ref="H73:H74"/>
    <mergeCell ref="L73:L74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90" r:id="rId2"/>
  <rowBreaks count="2" manualBreakCount="2">
    <brk id="47" max="255" man="1"/>
    <brk id="9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K144"/>
  <sheetViews>
    <sheetView zoomScalePageLayoutView="0" workbookViewId="0" topLeftCell="A1">
      <selection activeCell="A3" sqref="A3:L3"/>
    </sheetView>
  </sheetViews>
  <sheetFormatPr defaultColWidth="9.140625" defaultRowHeight="12.75"/>
  <cols>
    <col min="1" max="1" width="44.8515625" style="1" customWidth="1"/>
    <col min="2" max="2" width="10.28125" style="1" customWidth="1"/>
    <col min="3" max="3" width="11.8515625" style="1" customWidth="1"/>
    <col min="4" max="4" width="11.421875" style="1" customWidth="1"/>
    <col min="5" max="11" width="10.28125" style="1" customWidth="1"/>
    <col min="12" max="12" width="7.8515625" style="1" customWidth="1"/>
    <col min="13" max="16384" width="9.140625" style="1" customWidth="1"/>
  </cols>
  <sheetData>
    <row r="1" spans="1:193" ht="12.7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</row>
    <row r="2" spans="1:193" ht="12.75">
      <c r="A2" s="97" t="s">
        <v>59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</row>
    <row r="3" spans="1:193" ht="12.75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</row>
    <row r="4" spans="1:12" ht="1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2:12" ht="12.75" customHeight="1">
      <c r="B5" s="11"/>
      <c r="C5" s="105" t="s">
        <v>67</v>
      </c>
      <c r="D5" s="105"/>
      <c r="E5" s="105"/>
      <c r="F5" s="105"/>
      <c r="G5" s="6"/>
      <c r="H5" s="6"/>
      <c r="I5" s="6"/>
      <c r="J5" s="6"/>
      <c r="K5" s="6"/>
      <c r="L5" s="12"/>
    </row>
    <row r="6" spans="1:12" ht="12">
      <c r="A6" s="10"/>
      <c r="B6" s="11"/>
      <c r="C6" s="6"/>
      <c r="D6" s="6"/>
      <c r="E6" s="6"/>
      <c r="F6" s="6"/>
      <c r="G6" s="6"/>
      <c r="H6" s="6"/>
      <c r="I6" s="6"/>
      <c r="J6" s="6"/>
      <c r="K6" s="6"/>
      <c r="L6" s="12"/>
    </row>
    <row r="7" spans="1:12" ht="15.75">
      <c r="A7" s="98" t="s">
        <v>62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ht="12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2" ht="12">
      <c r="A9" s="58" t="s">
        <v>47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1:12" ht="12">
      <c r="A10" s="60" t="s">
        <v>35</v>
      </c>
      <c r="B10" s="58" t="s">
        <v>2</v>
      </c>
      <c r="C10" s="58"/>
      <c r="D10" s="58" t="s">
        <v>3</v>
      </c>
      <c r="E10" s="58"/>
      <c r="F10" s="58" t="s">
        <v>4</v>
      </c>
      <c r="G10" s="58"/>
      <c r="H10" s="58" t="s">
        <v>5</v>
      </c>
      <c r="I10" s="58"/>
      <c r="J10" s="59" t="s">
        <v>6</v>
      </c>
      <c r="K10" s="59"/>
      <c r="L10" s="60" t="s">
        <v>33</v>
      </c>
    </row>
    <row r="11" spans="1:12" ht="12" customHeight="1">
      <c r="A11" s="61"/>
      <c r="B11" s="58" t="s">
        <v>7</v>
      </c>
      <c r="C11" s="58" t="s">
        <v>8</v>
      </c>
      <c r="D11" s="58" t="s">
        <v>7</v>
      </c>
      <c r="E11" s="58" t="s">
        <v>8</v>
      </c>
      <c r="F11" s="58" t="s">
        <v>7</v>
      </c>
      <c r="G11" s="58" t="s">
        <v>8</v>
      </c>
      <c r="H11" s="58" t="s">
        <v>7</v>
      </c>
      <c r="I11" s="58" t="s">
        <v>8</v>
      </c>
      <c r="J11" s="58" t="s">
        <v>7</v>
      </c>
      <c r="K11" s="58" t="s">
        <v>8</v>
      </c>
      <c r="L11" s="61"/>
    </row>
    <row r="12" spans="1:12" ht="12" customHeight="1">
      <c r="A12" s="13" t="s">
        <v>9</v>
      </c>
      <c r="B12" s="14">
        <v>3</v>
      </c>
      <c r="C12" s="14">
        <v>0</v>
      </c>
      <c r="D12" s="14">
        <v>5</v>
      </c>
      <c r="E12" s="14">
        <v>11</v>
      </c>
      <c r="F12" s="14">
        <v>56</v>
      </c>
      <c r="G12" s="14">
        <v>10</v>
      </c>
      <c r="H12" s="14">
        <v>66</v>
      </c>
      <c r="I12" s="14">
        <v>5</v>
      </c>
      <c r="J12" s="14">
        <v>5</v>
      </c>
      <c r="K12" s="15">
        <v>0</v>
      </c>
      <c r="L12" s="15">
        <v>161</v>
      </c>
    </row>
    <row r="13" spans="1:12" ht="12" customHeight="1">
      <c r="A13" s="13" t="s">
        <v>10</v>
      </c>
      <c r="B13" s="14">
        <v>0</v>
      </c>
      <c r="C13" s="14">
        <v>3</v>
      </c>
      <c r="D13" s="14">
        <v>40</v>
      </c>
      <c r="E13" s="14">
        <v>9</v>
      </c>
      <c r="F13" s="14">
        <v>42</v>
      </c>
      <c r="G13" s="14">
        <v>7</v>
      </c>
      <c r="H13" s="14">
        <v>32</v>
      </c>
      <c r="I13" s="14">
        <v>6</v>
      </c>
      <c r="J13" s="14">
        <v>4</v>
      </c>
      <c r="K13" s="15">
        <v>0</v>
      </c>
      <c r="L13" s="15">
        <v>143</v>
      </c>
    </row>
    <row r="14" spans="1:12" ht="12" customHeight="1">
      <c r="A14" s="13" t="s">
        <v>11</v>
      </c>
      <c r="B14" s="14">
        <v>0</v>
      </c>
      <c r="C14" s="14">
        <v>1</v>
      </c>
      <c r="D14" s="14">
        <v>1</v>
      </c>
      <c r="E14" s="14">
        <v>0</v>
      </c>
      <c r="F14" s="14">
        <v>24</v>
      </c>
      <c r="G14" s="14">
        <v>6</v>
      </c>
      <c r="H14" s="14">
        <v>50</v>
      </c>
      <c r="I14" s="14">
        <v>1</v>
      </c>
      <c r="J14" s="14">
        <v>5</v>
      </c>
      <c r="K14" s="15">
        <v>0</v>
      </c>
      <c r="L14" s="15">
        <v>88</v>
      </c>
    </row>
    <row r="15" spans="1:12" ht="12" customHeight="1">
      <c r="A15" s="13" t="s">
        <v>12</v>
      </c>
      <c r="B15" s="14">
        <v>2</v>
      </c>
      <c r="C15" s="14">
        <v>3</v>
      </c>
      <c r="D15" s="14">
        <v>2</v>
      </c>
      <c r="E15" s="14">
        <v>5</v>
      </c>
      <c r="F15" s="14">
        <v>16</v>
      </c>
      <c r="G15" s="14">
        <v>6</v>
      </c>
      <c r="H15" s="14">
        <v>14</v>
      </c>
      <c r="I15" s="14">
        <v>0</v>
      </c>
      <c r="J15" s="14">
        <v>3</v>
      </c>
      <c r="K15" s="15">
        <v>0</v>
      </c>
      <c r="L15" s="15">
        <v>51</v>
      </c>
    </row>
    <row r="16" spans="1:12" s="2" customFormat="1" ht="12" customHeight="1">
      <c r="A16" s="13" t="s">
        <v>13</v>
      </c>
      <c r="B16" s="14">
        <v>0</v>
      </c>
      <c r="C16" s="14">
        <v>2</v>
      </c>
      <c r="D16" s="14">
        <v>1</v>
      </c>
      <c r="E16" s="16">
        <v>3</v>
      </c>
      <c r="F16" s="14">
        <v>25</v>
      </c>
      <c r="G16" s="14">
        <v>18</v>
      </c>
      <c r="H16" s="14">
        <v>38</v>
      </c>
      <c r="I16" s="14">
        <v>1</v>
      </c>
      <c r="J16" s="14">
        <v>4</v>
      </c>
      <c r="K16" s="15">
        <v>0</v>
      </c>
      <c r="L16" s="15">
        <v>92</v>
      </c>
    </row>
    <row r="17" spans="1:12" s="2" customFormat="1" ht="12">
      <c r="A17" s="17" t="s">
        <v>41</v>
      </c>
      <c r="B17" s="18">
        <v>5</v>
      </c>
      <c r="C17" s="18">
        <v>9</v>
      </c>
      <c r="D17" s="18">
        <v>49</v>
      </c>
      <c r="E17" s="18">
        <v>28</v>
      </c>
      <c r="F17" s="18">
        <v>163</v>
      </c>
      <c r="G17" s="18">
        <v>47</v>
      </c>
      <c r="H17" s="18">
        <v>200</v>
      </c>
      <c r="I17" s="18">
        <v>13</v>
      </c>
      <c r="J17" s="18">
        <v>21</v>
      </c>
      <c r="K17" s="18">
        <v>0</v>
      </c>
      <c r="L17" s="18">
        <v>535</v>
      </c>
    </row>
    <row r="18" spans="1:12" ht="12">
      <c r="A18" s="60" t="s">
        <v>36</v>
      </c>
      <c r="B18" s="58" t="s">
        <v>2</v>
      </c>
      <c r="C18" s="58"/>
      <c r="D18" s="58" t="s">
        <v>3</v>
      </c>
      <c r="E18" s="58"/>
      <c r="F18" s="58" t="s">
        <v>4</v>
      </c>
      <c r="G18" s="58"/>
      <c r="H18" s="58" t="s">
        <v>5</v>
      </c>
      <c r="I18" s="58"/>
      <c r="J18" s="59" t="s">
        <v>6</v>
      </c>
      <c r="K18" s="59"/>
      <c r="L18" s="60" t="s">
        <v>33</v>
      </c>
    </row>
    <row r="19" spans="1:12" ht="12">
      <c r="A19" s="61"/>
      <c r="B19" s="58" t="s">
        <v>7</v>
      </c>
      <c r="C19" s="58" t="s">
        <v>8</v>
      </c>
      <c r="D19" s="58" t="s">
        <v>7</v>
      </c>
      <c r="E19" s="58" t="s">
        <v>8</v>
      </c>
      <c r="F19" s="58" t="s">
        <v>7</v>
      </c>
      <c r="G19" s="58" t="s">
        <v>8</v>
      </c>
      <c r="H19" s="58" t="s">
        <v>7</v>
      </c>
      <c r="I19" s="58" t="s">
        <v>8</v>
      </c>
      <c r="J19" s="58" t="s">
        <v>7</v>
      </c>
      <c r="K19" s="58" t="s">
        <v>8</v>
      </c>
      <c r="L19" s="61"/>
    </row>
    <row r="20" spans="1:12" ht="12">
      <c r="A20" s="19" t="s">
        <v>12</v>
      </c>
      <c r="B20" s="14">
        <v>0</v>
      </c>
      <c r="C20" s="14">
        <v>2</v>
      </c>
      <c r="D20" s="14">
        <v>12</v>
      </c>
      <c r="E20" s="14">
        <v>9</v>
      </c>
      <c r="F20" s="14">
        <v>27</v>
      </c>
      <c r="G20" s="14">
        <v>6</v>
      </c>
      <c r="H20" s="14">
        <v>6</v>
      </c>
      <c r="I20" s="14">
        <v>1</v>
      </c>
      <c r="J20" s="14">
        <v>0</v>
      </c>
      <c r="K20" s="15">
        <v>0</v>
      </c>
      <c r="L20" s="15">
        <v>63</v>
      </c>
    </row>
    <row r="21" spans="1:12" ht="12">
      <c r="A21" s="19" t="s">
        <v>14</v>
      </c>
      <c r="B21" s="14">
        <v>1</v>
      </c>
      <c r="C21" s="14">
        <v>2</v>
      </c>
      <c r="D21" s="14">
        <v>5</v>
      </c>
      <c r="E21" s="14">
        <v>8</v>
      </c>
      <c r="F21" s="14">
        <v>23</v>
      </c>
      <c r="G21" s="14">
        <v>3</v>
      </c>
      <c r="H21" s="14">
        <v>21</v>
      </c>
      <c r="I21" s="14">
        <v>2</v>
      </c>
      <c r="J21" s="14">
        <v>4</v>
      </c>
      <c r="K21" s="15">
        <v>0</v>
      </c>
      <c r="L21" s="15">
        <v>69</v>
      </c>
    </row>
    <row r="22" spans="1:12" s="2" customFormat="1" ht="12">
      <c r="A22" s="19" t="s">
        <v>15</v>
      </c>
      <c r="B22" s="14">
        <v>0</v>
      </c>
      <c r="C22" s="14">
        <v>7</v>
      </c>
      <c r="D22" s="14">
        <v>4</v>
      </c>
      <c r="E22" s="14">
        <v>1</v>
      </c>
      <c r="F22" s="14">
        <v>28</v>
      </c>
      <c r="G22" s="14">
        <v>9</v>
      </c>
      <c r="H22" s="14">
        <v>17</v>
      </c>
      <c r="I22" s="14">
        <v>3</v>
      </c>
      <c r="J22" s="14">
        <v>2</v>
      </c>
      <c r="K22" s="15">
        <v>0</v>
      </c>
      <c r="L22" s="15">
        <v>71</v>
      </c>
    </row>
    <row r="23" spans="1:12" s="2" customFormat="1" ht="12">
      <c r="A23" s="17" t="s">
        <v>42</v>
      </c>
      <c r="B23" s="18">
        <v>1</v>
      </c>
      <c r="C23" s="18">
        <v>11</v>
      </c>
      <c r="D23" s="18">
        <v>21</v>
      </c>
      <c r="E23" s="18">
        <v>18</v>
      </c>
      <c r="F23" s="18">
        <v>78</v>
      </c>
      <c r="G23" s="18">
        <v>18</v>
      </c>
      <c r="H23" s="18">
        <v>44</v>
      </c>
      <c r="I23" s="18">
        <v>6</v>
      </c>
      <c r="J23" s="18">
        <v>6</v>
      </c>
      <c r="K23" s="18">
        <v>0</v>
      </c>
      <c r="L23" s="18">
        <v>203</v>
      </c>
    </row>
    <row r="24" spans="1:12" ht="12">
      <c r="A24" s="60" t="s">
        <v>37</v>
      </c>
      <c r="B24" s="58" t="s">
        <v>2</v>
      </c>
      <c r="C24" s="58"/>
      <c r="D24" s="58" t="s">
        <v>3</v>
      </c>
      <c r="E24" s="58"/>
      <c r="F24" s="58" t="s">
        <v>4</v>
      </c>
      <c r="G24" s="58"/>
      <c r="H24" s="58" t="s">
        <v>5</v>
      </c>
      <c r="I24" s="58"/>
      <c r="J24" s="59" t="s">
        <v>6</v>
      </c>
      <c r="K24" s="59"/>
      <c r="L24" s="60" t="s">
        <v>33</v>
      </c>
    </row>
    <row r="25" spans="1:12" ht="12">
      <c r="A25" s="61"/>
      <c r="B25" s="58" t="s">
        <v>7</v>
      </c>
      <c r="C25" s="58" t="s">
        <v>8</v>
      </c>
      <c r="D25" s="58" t="s">
        <v>7</v>
      </c>
      <c r="E25" s="58" t="s">
        <v>8</v>
      </c>
      <c r="F25" s="58" t="s">
        <v>7</v>
      </c>
      <c r="G25" s="58" t="s">
        <v>8</v>
      </c>
      <c r="H25" s="58" t="s">
        <v>7</v>
      </c>
      <c r="I25" s="58" t="s">
        <v>8</v>
      </c>
      <c r="J25" s="58" t="s">
        <v>7</v>
      </c>
      <c r="K25" s="58" t="s">
        <v>8</v>
      </c>
      <c r="L25" s="61"/>
    </row>
    <row r="26" spans="1:12" ht="12">
      <c r="A26" s="19" t="s">
        <v>16</v>
      </c>
      <c r="B26" s="14">
        <v>0</v>
      </c>
      <c r="C26" s="14">
        <v>1</v>
      </c>
      <c r="D26" s="14">
        <v>0</v>
      </c>
      <c r="E26" s="14">
        <v>3</v>
      </c>
      <c r="F26" s="14">
        <v>22</v>
      </c>
      <c r="G26" s="14">
        <v>7</v>
      </c>
      <c r="H26" s="14">
        <v>20</v>
      </c>
      <c r="I26" s="14">
        <v>1</v>
      </c>
      <c r="J26" s="14">
        <v>3</v>
      </c>
      <c r="K26" s="15">
        <v>0</v>
      </c>
      <c r="L26" s="15">
        <v>57</v>
      </c>
    </row>
    <row r="27" spans="1:12" s="2" customFormat="1" ht="12">
      <c r="A27" s="19" t="s">
        <v>12</v>
      </c>
      <c r="B27" s="14">
        <v>0</v>
      </c>
      <c r="C27" s="14">
        <v>4</v>
      </c>
      <c r="D27" s="14">
        <v>2</v>
      </c>
      <c r="E27" s="14">
        <v>12</v>
      </c>
      <c r="F27" s="14">
        <v>26</v>
      </c>
      <c r="G27" s="14">
        <v>0</v>
      </c>
      <c r="H27" s="14">
        <v>13</v>
      </c>
      <c r="I27" s="14">
        <v>1</v>
      </c>
      <c r="J27" s="14">
        <v>0</v>
      </c>
      <c r="K27" s="15">
        <v>0</v>
      </c>
      <c r="L27" s="15">
        <v>58</v>
      </c>
    </row>
    <row r="28" spans="1:12" s="2" customFormat="1" ht="12">
      <c r="A28" s="17" t="s">
        <v>43</v>
      </c>
      <c r="B28" s="18">
        <v>0</v>
      </c>
      <c r="C28" s="18">
        <v>5</v>
      </c>
      <c r="D28" s="18">
        <v>2</v>
      </c>
      <c r="E28" s="18">
        <v>15</v>
      </c>
      <c r="F28" s="18">
        <v>48</v>
      </c>
      <c r="G28" s="18">
        <v>7</v>
      </c>
      <c r="H28" s="18">
        <v>33</v>
      </c>
      <c r="I28" s="18">
        <v>2</v>
      </c>
      <c r="J28" s="18">
        <v>3</v>
      </c>
      <c r="K28" s="18">
        <v>0</v>
      </c>
      <c r="L28" s="46">
        <v>115</v>
      </c>
    </row>
    <row r="29" spans="1:12" ht="12">
      <c r="A29" s="60" t="s">
        <v>38</v>
      </c>
      <c r="B29" s="58" t="s">
        <v>2</v>
      </c>
      <c r="C29" s="58"/>
      <c r="D29" s="58" t="s">
        <v>3</v>
      </c>
      <c r="E29" s="58"/>
      <c r="F29" s="58" t="s">
        <v>4</v>
      </c>
      <c r="G29" s="58"/>
      <c r="H29" s="58" t="s">
        <v>5</v>
      </c>
      <c r="I29" s="58"/>
      <c r="J29" s="59" t="s">
        <v>6</v>
      </c>
      <c r="K29" s="59"/>
      <c r="L29" s="60" t="s">
        <v>33</v>
      </c>
    </row>
    <row r="30" spans="1:12" ht="12">
      <c r="A30" s="61"/>
      <c r="B30" s="58" t="s">
        <v>7</v>
      </c>
      <c r="C30" s="58" t="s">
        <v>8</v>
      </c>
      <c r="D30" s="58" t="s">
        <v>7</v>
      </c>
      <c r="E30" s="58" t="s">
        <v>8</v>
      </c>
      <c r="F30" s="58" t="s">
        <v>7</v>
      </c>
      <c r="G30" s="58" t="s">
        <v>8</v>
      </c>
      <c r="H30" s="58" t="s">
        <v>7</v>
      </c>
      <c r="I30" s="58" t="s">
        <v>8</v>
      </c>
      <c r="J30" s="58" t="s">
        <v>7</v>
      </c>
      <c r="K30" s="58" t="s">
        <v>8</v>
      </c>
      <c r="L30" s="61"/>
    </row>
    <row r="31" spans="1:12" s="3" customFormat="1" ht="12">
      <c r="A31" s="19" t="s">
        <v>17</v>
      </c>
      <c r="B31" s="14">
        <v>0</v>
      </c>
      <c r="C31" s="14">
        <v>0</v>
      </c>
      <c r="D31" s="14">
        <v>0</v>
      </c>
      <c r="E31" s="14">
        <v>0</v>
      </c>
      <c r="F31" s="14">
        <v>1</v>
      </c>
      <c r="G31" s="14">
        <v>2</v>
      </c>
      <c r="H31" s="14">
        <v>33</v>
      </c>
      <c r="I31" s="14">
        <v>2</v>
      </c>
      <c r="J31" s="14">
        <v>9</v>
      </c>
      <c r="K31" s="15">
        <v>0</v>
      </c>
      <c r="L31" s="15">
        <v>47</v>
      </c>
    </row>
    <row r="32" spans="1:12" ht="12">
      <c r="A32" s="13" t="s">
        <v>18</v>
      </c>
      <c r="B32" s="14">
        <v>0</v>
      </c>
      <c r="C32" s="14">
        <v>1</v>
      </c>
      <c r="D32" s="14">
        <v>2</v>
      </c>
      <c r="E32" s="14">
        <v>1</v>
      </c>
      <c r="F32" s="14">
        <v>23</v>
      </c>
      <c r="G32" s="14">
        <v>17</v>
      </c>
      <c r="H32" s="14">
        <v>43</v>
      </c>
      <c r="I32" s="14">
        <v>1</v>
      </c>
      <c r="J32" s="14">
        <v>9</v>
      </c>
      <c r="K32" s="15">
        <v>0</v>
      </c>
      <c r="L32" s="15">
        <v>97</v>
      </c>
    </row>
    <row r="33" spans="1:12" s="2" customFormat="1" ht="12">
      <c r="A33" s="19" t="s">
        <v>12</v>
      </c>
      <c r="B33" s="14">
        <v>2</v>
      </c>
      <c r="C33" s="14">
        <v>0</v>
      </c>
      <c r="D33" s="14">
        <v>1</v>
      </c>
      <c r="E33" s="14">
        <v>7</v>
      </c>
      <c r="F33" s="14">
        <v>19</v>
      </c>
      <c r="G33" s="14">
        <v>3</v>
      </c>
      <c r="H33" s="14">
        <v>13</v>
      </c>
      <c r="I33" s="14">
        <v>0</v>
      </c>
      <c r="J33" s="14">
        <v>1</v>
      </c>
      <c r="K33" s="15">
        <v>0</v>
      </c>
      <c r="L33" s="15">
        <v>46</v>
      </c>
    </row>
    <row r="34" spans="1:12" s="2" customFormat="1" ht="12">
      <c r="A34" s="17" t="s">
        <v>44</v>
      </c>
      <c r="B34" s="18">
        <v>2</v>
      </c>
      <c r="C34" s="18">
        <v>1</v>
      </c>
      <c r="D34" s="18">
        <v>3</v>
      </c>
      <c r="E34" s="18">
        <v>8</v>
      </c>
      <c r="F34" s="18">
        <v>43</v>
      </c>
      <c r="G34" s="18">
        <v>22</v>
      </c>
      <c r="H34" s="18">
        <v>89</v>
      </c>
      <c r="I34" s="18">
        <v>3</v>
      </c>
      <c r="J34" s="18">
        <v>19</v>
      </c>
      <c r="K34" s="18">
        <v>0</v>
      </c>
      <c r="L34" s="18">
        <v>190</v>
      </c>
    </row>
    <row r="35" spans="1:12" ht="12">
      <c r="A35" s="60" t="s">
        <v>39</v>
      </c>
      <c r="B35" s="58" t="s">
        <v>2</v>
      </c>
      <c r="C35" s="58"/>
      <c r="D35" s="58" t="s">
        <v>3</v>
      </c>
      <c r="E35" s="58"/>
      <c r="F35" s="58" t="s">
        <v>4</v>
      </c>
      <c r="G35" s="58"/>
      <c r="H35" s="58" t="s">
        <v>5</v>
      </c>
      <c r="I35" s="58"/>
      <c r="J35" s="59" t="s">
        <v>6</v>
      </c>
      <c r="K35" s="59"/>
      <c r="L35" s="60" t="s">
        <v>33</v>
      </c>
    </row>
    <row r="36" spans="1:12" ht="12">
      <c r="A36" s="61"/>
      <c r="B36" s="58" t="s">
        <v>7</v>
      </c>
      <c r="C36" s="58" t="s">
        <v>8</v>
      </c>
      <c r="D36" s="58" t="s">
        <v>7</v>
      </c>
      <c r="E36" s="58" t="s">
        <v>8</v>
      </c>
      <c r="F36" s="58" t="s">
        <v>7</v>
      </c>
      <c r="G36" s="58" t="s">
        <v>8</v>
      </c>
      <c r="H36" s="58" t="s">
        <v>7</v>
      </c>
      <c r="I36" s="58" t="s">
        <v>8</v>
      </c>
      <c r="J36" s="58" t="s">
        <v>7</v>
      </c>
      <c r="K36" s="58" t="s">
        <v>8</v>
      </c>
      <c r="L36" s="61"/>
    </row>
    <row r="37" spans="1:12" ht="12">
      <c r="A37" s="19" t="s">
        <v>19</v>
      </c>
      <c r="B37" s="14">
        <v>1</v>
      </c>
      <c r="C37" s="14">
        <v>0</v>
      </c>
      <c r="D37" s="14">
        <v>2</v>
      </c>
      <c r="E37" s="14">
        <v>0</v>
      </c>
      <c r="F37" s="14">
        <v>13</v>
      </c>
      <c r="G37" s="14">
        <v>8</v>
      </c>
      <c r="H37" s="14">
        <v>26</v>
      </c>
      <c r="I37" s="14">
        <v>2</v>
      </c>
      <c r="J37" s="14">
        <v>4</v>
      </c>
      <c r="K37" s="14">
        <v>0</v>
      </c>
      <c r="L37" s="14">
        <v>56</v>
      </c>
    </row>
    <row r="38" spans="1:12" ht="12">
      <c r="A38" s="19" t="s">
        <v>12</v>
      </c>
      <c r="B38" s="14">
        <v>0</v>
      </c>
      <c r="C38" s="14">
        <v>0</v>
      </c>
      <c r="D38" s="14">
        <v>0</v>
      </c>
      <c r="E38" s="14">
        <v>2</v>
      </c>
      <c r="F38" s="14">
        <v>26</v>
      </c>
      <c r="G38" s="14">
        <v>7</v>
      </c>
      <c r="H38" s="14">
        <v>16</v>
      </c>
      <c r="I38" s="14">
        <v>0</v>
      </c>
      <c r="J38" s="14">
        <v>2</v>
      </c>
      <c r="K38" s="15">
        <v>0</v>
      </c>
      <c r="L38" s="15">
        <v>53</v>
      </c>
    </row>
    <row r="39" spans="1:12" s="2" customFormat="1" ht="12">
      <c r="A39" s="19" t="s">
        <v>15</v>
      </c>
      <c r="B39" s="14">
        <v>0</v>
      </c>
      <c r="C39" s="14">
        <v>3</v>
      </c>
      <c r="D39" s="14">
        <v>1</v>
      </c>
      <c r="E39" s="14">
        <v>1</v>
      </c>
      <c r="F39" s="14">
        <v>5</v>
      </c>
      <c r="G39" s="14">
        <v>8</v>
      </c>
      <c r="H39" s="14">
        <v>46</v>
      </c>
      <c r="I39" s="14">
        <v>4</v>
      </c>
      <c r="J39" s="14">
        <v>4</v>
      </c>
      <c r="K39" s="15">
        <v>0</v>
      </c>
      <c r="L39" s="15">
        <v>72</v>
      </c>
    </row>
    <row r="40" spans="1:12" ht="12">
      <c r="A40" s="17" t="s">
        <v>46</v>
      </c>
      <c r="B40" s="18">
        <v>1</v>
      </c>
      <c r="C40" s="18">
        <v>3</v>
      </c>
      <c r="D40" s="18">
        <v>3</v>
      </c>
      <c r="E40" s="18">
        <v>3</v>
      </c>
      <c r="F40" s="18">
        <v>44</v>
      </c>
      <c r="G40" s="18">
        <v>23</v>
      </c>
      <c r="H40" s="18">
        <v>88</v>
      </c>
      <c r="I40" s="18">
        <v>6</v>
      </c>
      <c r="J40" s="18">
        <v>10</v>
      </c>
      <c r="K40" s="18">
        <v>0</v>
      </c>
      <c r="L40" s="20">
        <v>181</v>
      </c>
    </row>
    <row r="41" spans="1:12" ht="12">
      <c r="A41" s="21" t="s">
        <v>45</v>
      </c>
      <c r="B41" s="56">
        <f aca="true" t="shared" si="0" ref="B41:K41">B17+B23+B28+B34+B40</f>
        <v>9</v>
      </c>
      <c r="C41" s="56">
        <f t="shared" si="0"/>
        <v>29</v>
      </c>
      <c r="D41" s="56">
        <f t="shared" si="0"/>
        <v>78</v>
      </c>
      <c r="E41" s="56">
        <f t="shared" si="0"/>
        <v>72</v>
      </c>
      <c r="F41" s="56">
        <f t="shared" si="0"/>
        <v>376</v>
      </c>
      <c r="G41" s="56">
        <f t="shared" si="0"/>
        <v>117</v>
      </c>
      <c r="H41" s="56">
        <f t="shared" si="0"/>
        <v>454</v>
      </c>
      <c r="I41" s="56">
        <f t="shared" si="0"/>
        <v>30</v>
      </c>
      <c r="J41" s="56">
        <f t="shared" si="0"/>
        <v>59</v>
      </c>
      <c r="K41" s="22">
        <f t="shared" si="0"/>
        <v>0</v>
      </c>
      <c r="L41" s="23">
        <f>L17+L23+L28+L34+L40</f>
        <v>1224</v>
      </c>
    </row>
    <row r="42" spans="1:12" ht="12">
      <c r="A42" s="24" t="s">
        <v>60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1:193" ht="12.75">
      <c r="A43" s="26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1:193" ht="12.75">
      <c r="A44" s="26"/>
      <c r="B44" s="25"/>
      <c r="C44" s="25"/>
      <c r="D44" s="25" t="s">
        <v>20</v>
      </c>
      <c r="E44" s="25"/>
      <c r="F44" s="25"/>
      <c r="G44" s="25"/>
      <c r="H44" s="25"/>
      <c r="I44" s="25"/>
      <c r="J44" s="25"/>
      <c r="K44" s="25"/>
      <c r="L44" s="25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1:193" ht="12.75">
      <c r="A45" s="26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5.75">
      <c r="A46" s="104"/>
      <c r="B46" s="104"/>
      <c r="C46" s="104"/>
      <c r="D46" s="104"/>
      <c r="E46" s="104"/>
      <c r="F46" s="104"/>
      <c r="G46" s="104"/>
      <c r="H46" s="104"/>
      <c r="I46" s="27"/>
      <c r="J46" s="27"/>
      <c r="K46" s="27"/>
      <c r="L46" s="27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>
      <c r="A47" s="104"/>
      <c r="B47" s="104"/>
      <c r="C47" s="104"/>
      <c r="D47" s="104"/>
      <c r="E47" s="104"/>
      <c r="F47" s="104"/>
      <c r="G47" s="104"/>
      <c r="H47" s="104"/>
      <c r="I47" s="27"/>
      <c r="J47" s="27"/>
      <c r="K47" s="27"/>
      <c r="L47" s="2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5.75">
      <c r="A48" s="104"/>
      <c r="B48" s="104"/>
      <c r="C48" s="104"/>
      <c r="D48" s="104"/>
      <c r="E48" s="104"/>
      <c r="F48" s="104"/>
      <c r="G48" s="104"/>
      <c r="H48" s="104"/>
      <c r="I48" s="27"/>
      <c r="J48" s="27"/>
      <c r="K48" s="27"/>
      <c r="L48" s="27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2" s="4" customFormat="1" ht="15">
      <c r="A49" s="10" t="str">
        <f>C5</f>
        <v>Posição em 30 abril de 2012</v>
      </c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</row>
    <row r="50" spans="1:12" s="4" customFormat="1" ht="12.75">
      <c r="A50" s="103" t="s">
        <v>49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</row>
    <row r="51" spans="1:12" s="4" customFormat="1" ht="12.75">
      <c r="A51" s="95" t="s">
        <v>48</v>
      </c>
      <c r="B51" s="95" t="s">
        <v>21</v>
      </c>
      <c r="C51" s="30" t="s">
        <v>22</v>
      </c>
      <c r="D51" s="95" t="s">
        <v>23</v>
      </c>
      <c r="E51" s="30" t="s">
        <v>22</v>
      </c>
      <c r="F51" s="95" t="s">
        <v>24</v>
      </c>
      <c r="G51" s="30" t="s">
        <v>22</v>
      </c>
      <c r="H51" s="95" t="s">
        <v>25</v>
      </c>
      <c r="I51" s="30" t="s">
        <v>22</v>
      </c>
      <c r="J51" s="30" t="s">
        <v>26</v>
      </c>
      <c r="K51" s="30" t="s">
        <v>22</v>
      </c>
      <c r="L51" s="95" t="s">
        <v>33</v>
      </c>
    </row>
    <row r="52" spans="1:12" s="4" customFormat="1" ht="12.75">
      <c r="A52" s="96"/>
      <c r="B52" s="96"/>
      <c r="C52" s="31" t="s">
        <v>48</v>
      </c>
      <c r="D52" s="96"/>
      <c r="E52" s="31" t="s">
        <v>48</v>
      </c>
      <c r="F52" s="96"/>
      <c r="G52" s="31" t="s">
        <v>48</v>
      </c>
      <c r="H52" s="96"/>
      <c r="I52" s="31" t="s">
        <v>48</v>
      </c>
      <c r="J52" s="31" t="s">
        <v>50</v>
      </c>
      <c r="K52" s="31" t="s">
        <v>48</v>
      </c>
      <c r="L52" s="96"/>
    </row>
    <row r="53" spans="1:12" s="4" customFormat="1" ht="12.75">
      <c r="A53" s="19" t="s">
        <v>28</v>
      </c>
      <c r="B53" s="14">
        <f>B17</f>
        <v>5</v>
      </c>
      <c r="C53" s="32">
        <f>B53/$L$53</f>
        <v>0.01141552511415525</v>
      </c>
      <c r="D53" s="14">
        <f>D17</f>
        <v>49</v>
      </c>
      <c r="E53" s="32">
        <f>D53/$L$53</f>
        <v>0.11187214611872145</v>
      </c>
      <c r="F53" s="14">
        <f>F17</f>
        <v>163</v>
      </c>
      <c r="G53" s="32">
        <f>F53/$L$53</f>
        <v>0.3721461187214612</v>
      </c>
      <c r="H53" s="14">
        <f>H17</f>
        <v>200</v>
      </c>
      <c r="I53" s="32">
        <f>H53/$L$53</f>
        <v>0.45662100456621</v>
      </c>
      <c r="J53" s="14">
        <f>J17</f>
        <v>21</v>
      </c>
      <c r="K53" s="32">
        <f>J53/L53</f>
        <v>0.04794520547945205</v>
      </c>
      <c r="L53" s="15">
        <f>B53+D53+F53+H53+J53</f>
        <v>438</v>
      </c>
    </row>
    <row r="54" spans="1:193" ht="12" customHeight="1">
      <c r="A54" s="19" t="s">
        <v>29</v>
      </c>
      <c r="B54" s="14">
        <f>B23</f>
        <v>1</v>
      </c>
      <c r="C54" s="32">
        <f>B54/$L$54</f>
        <v>0.006666666666666667</v>
      </c>
      <c r="D54" s="14">
        <f>D23</f>
        <v>21</v>
      </c>
      <c r="E54" s="32">
        <f>D54/$L$54</f>
        <v>0.14</v>
      </c>
      <c r="F54" s="14">
        <f>F23</f>
        <v>78</v>
      </c>
      <c r="G54" s="32">
        <f>F54/$L$54</f>
        <v>0.52</v>
      </c>
      <c r="H54" s="14">
        <f>H23</f>
        <v>44</v>
      </c>
      <c r="I54" s="32">
        <f>H54/L54</f>
        <v>0.29333333333333333</v>
      </c>
      <c r="J54" s="14">
        <f>J23</f>
        <v>6</v>
      </c>
      <c r="K54" s="32">
        <f>J54/L54</f>
        <v>0.04</v>
      </c>
      <c r="L54" s="33">
        <f>B54+D54+F54+H54+J54</f>
        <v>150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9" t="s">
        <v>30</v>
      </c>
      <c r="B55" s="14">
        <f>B28</f>
        <v>0</v>
      </c>
      <c r="C55" s="32">
        <f>B55/$L$55</f>
        <v>0</v>
      </c>
      <c r="D55" s="14">
        <f>D28</f>
        <v>2</v>
      </c>
      <c r="E55" s="32">
        <f>D55/$L$55</f>
        <v>0.023255813953488372</v>
      </c>
      <c r="F55" s="14">
        <f>F28</f>
        <v>48</v>
      </c>
      <c r="G55" s="32">
        <f>F55/$L$55</f>
        <v>0.5581395348837209</v>
      </c>
      <c r="H55" s="14">
        <f>H28</f>
        <v>33</v>
      </c>
      <c r="I55" s="32">
        <f>H55/L55</f>
        <v>0.38372093023255816</v>
      </c>
      <c r="J55" s="14">
        <f>J28</f>
        <v>3</v>
      </c>
      <c r="K55" s="32">
        <f>J55/L55</f>
        <v>0.03488372093023256</v>
      </c>
      <c r="L55" s="33">
        <f>B55+D55+F55+H55+J55</f>
        <v>86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2.75">
      <c r="A56" s="19" t="s">
        <v>31</v>
      </c>
      <c r="B56" s="14">
        <f>B34</f>
        <v>2</v>
      </c>
      <c r="C56" s="32">
        <f>B56/$L$56</f>
        <v>0.01282051282051282</v>
      </c>
      <c r="D56" s="14">
        <f>D34</f>
        <v>3</v>
      </c>
      <c r="E56" s="32">
        <f>D56/$L$56</f>
        <v>0.019230769230769232</v>
      </c>
      <c r="F56" s="14">
        <f>F34</f>
        <v>43</v>
      </c>
      <c r="G56" s="32">
        <f>F56/$L$56</f>
        <v>0.27564102564102566</v>
      </c>
      <c r="H56" s="14">
        <f>H34</f>
        <v>89</v>
      </c>
      <c r="I56" s="32">
        <f>H56/L56</f>
        <v>0.5705128205128205</v>
      </c>
      <c r="J56" s="14">
        <f>J34</f>
        <v>19</v>
      </c>
      <c r="K56" s="32">
        <f>J56/L56</f>
        <v>0.12179487179487179</v>
      </c>
      <c r="L56" s="33">
        <f>B56+D56+F56+H56+J56</f>
        <v>156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1:193" ht="12.75">
      <c r="A57" s="19" t="s">
        <v>32</v>
      </c>
      <c r="B57" s="14">
        <f>B40</f>
        <v>1</v>
      </c>
      <c r="C57" s="32">
        <f>B57/$L$57</f>
        <v>0.00684931506849315</v>
      </c>
      <c r="D57" s="14">
        <f>D40</f>
        <v>3</v>
      </c>
      <c r="E57" s="32">
        <f>D57/$L$57</f>
        <v>0.02054794520547945</v>
      </c>
      <c r="F57" s="14">
        <f>F40</f>
        <v>44</v>
      </c>
      <c r="G57" s="32">
        <f>F57/$L$57</f>
        <v>0.3013698630136986</v>
      </c>
      <c r="H57" s="14">
        <f>H40</f>
        <v>88</v>
      </c>
      <c r="I57" s="32">
        <f>H57/L57</f>
        <v>0.6027397260273972</v>
      </c>
      <c r="J57" s="14">
        <f>J40</f>
        <v>10</v>
      </c>
      <c r="K57" s="32">
        <f>J57/L57</f>
        <v>0.0684931506849315</v>
      </c>
      <c r="L57" s="14">
        <f>B57+D57+F57+H57+J57</f>
        <v>146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1:193" ht="12.75">
      <c r="A58" s="34" t="s">
        <v>33</v>
      </c>
      <c r="B58" s="57">
        <f>SUM(B53:B57)</f>
        <v>9</v>
      </c>
      <c r="C58" s="35">
        <f>B58/$L$58</f>
        <v>0.009221311475409836</v>
      </c>
      <c r="D58" s="57">
        <f>SUM(D53:D57)</f>
        <v>78</v>
      </c>
      <c r="E58" s="35">
        <f>D58/$L$58</f>
        <v>0.07991803278688525</v>
      </c>
      <c r="F58" s="57">
        <f>SUM(F53:F57)</f>
        <v>376</v>
      </c>
      <c r="G58" s="35">
        <f>F58/$L$58</f>
        <v>0.38524590163934425</v>
      </c>
      <c r="H58" s="57">
        <f>SUM(H53:H57)</f>
        <v>454</v>
      </c>
      <c r="I58" s="35">
        <f>H58/$L$58</f>
        <v>0.4651639344262295</v>
      </c>
      <c r="J58" s="57">
        <f>SUM(J53:J57)</f>
        <v>59</v>
      </c>
      <c r="K58" s="35">
        <f>J58/$L$58</f>
        <v>0.060450819672131145</v>
      </c>
      <c r="L58" s="36">
        <f>SUM(L53:L57)</f>
        <v>976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1:193" ht="12.75">
      <c r="A59" s="6"/>
      <c r="B59" s="7">
        <f>B58/L58</f>
        <v>0.009221311475409836</v>
      </c>
      <c r="C59" s="7"/>
      <c r="D59" s="7">
        <f>D58/L58</f>
        <v>0.07991803278688525</v>
      </c>
      <c r="E59" s="7"/>
      <c r="F59" s="7">
        <f>F58/L58</f>
        <v>0.38524590163934425</v>
      </c>
      <c r="G59" s="7"/>
      <c r="H59" s="7">
        <f>H58/L58</f>
        <v>0.4651639344262295</v>
      </c>
      <c r="I59" s="7"/>
      <c r="J59" s="7">
        <f>J58/L58</f>
        <v>0.060450819672131145</v>
      </c>
      <c r="K59" s="7"/>
      <c r="L59" s="8">
        <f>SUM(B59:J59)</f>
        <v>1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12.75">
      <c r="A60" s="6"/>
      <c r="B60" s="11"/>
      <c r="C60" s="37"/>
      <c r="D60" s="6"/>
      <c r="E60" s="6"/>
      <c r="F60" s="6"/>
      <c r="G60" s="6"/>
      <c r="H60" s="6"/>
      <c r="I60" s="6"/>
      <c r="J60" s="6"/>
      <c r="K60" s="6"/>
      <c r="L60" s="6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03" t="s">
        <v>51</v>
      </c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>
      <c r="A62" s="95" t="s">
        <v>48</v>
      </c>
      <c r="B62" s="95" t="s">
        <v>21</v>
      </c>
      <c r="C62" s="30" t="s">
        <v>22</v>
      </c>
      <c r="D62" s="95" t="s">
        <v>23</v>
      </c>
      <c r="E62" s="30" t="s">
        <v>22</v>
      </c>
      <c r="F62" s="95" t="s">
        <v>24</v>
      </c>
      <c r="G62" s="30" t="s">
        <v>22</v>
      </c>
      <c r="H62" s="95" t="s">
        <v>25</v>
      </c>
      <c r="I62" s="30" t="s">
        <v>22</v>
      </c>
      <c r="J62" s="30" t="s">
        <v>26</v>
      </c>
      <c r="K62" s="30" t="s">
        <v>22</v>
      </c>
      <c r="L62" s="95" t="s">
        <v>33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96"/>
      <c r="B63" s="96"/>
      <c r="C63" s="31" t="s">
        <v>48</v>
      </c>
      <c r="D63" s="96"/>
      <c r="E63" s="31" t="s">
        <v>48</v>
      </c>
      <c r="F63" s="96"/>
      <c r="G63" s="31" t="s">
        <v>48</v>
      </c>
      <c r="H63" s="96"/>
      <c r="I63" s="31" t="s">
        <v>48</v>
      </c>
      <c r="J63" s="31" t="s">
        <v>50</v>
      </c>
      <c r="K63" s="31" t="s">
        <v>48</v>
      </c>
      <c r="L63" s="96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9" t="s">
        <v>28</v>
      </c>
      <c r="B64" s="14">
        <f>C17</f>
        <v>9</v>
      </c>
      <c r="C64" s="32">
        <f aca="true" t="shared" si="1" ref="C64:C69">B64/L64</f>
        <v>0.09278350515463918</v>
      </c>
      <c r="D64" s="14">
        <f>E17</f>
        <v>28</v>
      </c>
      <c r="E64" s="32">
        <f aca="true" t="shared" si="2" ref="E64:E69">D64/L64</f>
        <v>0.28865979381443296</v>
      </c>
      <c r="F64" s="14">
        <f>G17</f>
        <v>47</v>
      </c>
      <c r="G64" s="32">
        <f aca="true" t="shared" si="3" ref="G64:G69">F64/L64</f>
        <v>0.4845360824742268</v>
      </c>
      <c r="H64" s="14">
        <f>I17</f>
        <v>13</v>
      </c>
      <c r="I64" s="32">
        <f aca="true" t="shared" si="4" ref="I64:I69">H64/L64</f>
        <v>0.13402061855670103</v>
      </c>
      <c r="J64" s="14">
        <f>K17</f>
        <v>0</v>
      </c>
      <c r="K64" s="32">
        <f aca="true" t="shared" si="5" ref="K64:K69">J64/L64</f>
        <v>0</v>
      </c>
      <c r="L64" s="33">
        <f>B64+D64+F64+H64+J64</f>
        <v>97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2" s="5" customFormat="1" ht="12.75">
      <c r="A65" s="19" t="s">
        <v>29</v>
      </c>
      <c r="B65" s="14">
        <f>C23</f>
        <v>11</v>
      </c>
      <c r="C65" s="32">
        <f t="shared" si="1"/>
        <v>0.20754716981132076</v>
      </c>
      <c r="D65" s="14">
        <f>E23</f>
        <v>18</v>
      </c>
      <c r="E65" s="32">
        <f t="shared" si="2"/>
        <v>0.33962264150943394</v>
      </c>
      <c r="F65" s="14">
        <f>G23</f>
        <v>18</v>
      </c>
      <c r="G65" s="32">
        <f t="shared" si="3"/>
        <v>0.33962264150943394</v>
      </c>
      <c r="H65" s="14">
        <f>I23</f>
        <v>6</v>
      </c>
      <c r="I65" s="32">
        <f t="shared" si="4"/>
        <v>0.11320754716981132</v>
      </c>
      <c r="J65" s="14">
        <f>K23</f>
        <v>0</v>
      </c>
      <c r="K65" s="32">
        <f t="shared" si="5"/>
        <v>0</v>
      </c>
      <c r="L65" s="33">
        <f>B65+D65+F65+H65+J65</f>
        <v>53</v>
      </c>
    </row>
    <row r="66" spans="1:193" ht="12.75">
      <c r="A66" s="19" t="s">
        <v>30</v>
      </c>
      <c r="B66" s="14">
        <f>C28</f>
        <v>5</v>
      </c>
      <c r="C66" s="32">
        <f t="shared" si="1"/>
        <v>0.1724137931034483</v>
      </c>
      <c r="D66" s="14">
        <f>E28</f>
        <v>15</v>
      </c>
      <c r="E66" s="32">
        <f t="shared" si="2"/>
        <v>0.5172413793103449</v>
      </c>
      <c r="F66" s="14">
        <f>G28</f>
        <v>7</v>
      </c>
      <c r="G66" s="32">
        <f t="shared" si="3"/>
        <v>0.2413793103448276</v>
      </c>
      <c r="H66" s="14">
        <f>I28</f>
        <v>2</v>
      </c>
      <c r="I66" s="32">
        <f t="shared" si="4"/>
        <v>0.06896551724137931</v>
      </c>
      <c r="J66" s="14">
        <f>K28</f>
        <v>0</v>
      </c>
      <c r="K66" s="32">
        <f t="shared" si="5"/>
        <v>0</v>
      </c>
      <c r="L66" s="33">
        <f>B66+D66+F66+H66+J66</f>
        <v>29</v>
      </c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9" t="s">
        <v>31</v>
      </c>
      <c r="B67" s="14">
        <f>C34</f>
        <v>1</v>
      </c>
      <c r="C67" s="32">
        <f t="shared" si="1"/>
        <v>0.029411764705882353</v>
      </c>
      <c r="D67" s="14">
        <f>E34</f>
        <v>8</v>
      </c>
      <c r="E67" s="32">
        <f t="shared" si="2"/>
        <v>0.23529411764705882</v>
      </c>
      <c r="F67" s="14">
        <f>G34</f>
        <v>22</v>
      </c>
      <c r="G67" s="32">
        <f t="shared" si="3"/>
        <v>0.6470588235294118</v>
      </c>
      <c r="H67" s="14">
        <f>I34</f>
        <v>3</v>
      </c>
      <c r="I67" s="32">
        <f t="shared" si="4"/>
        <v>0.08823529411764706</v>
      </c>
      <c r="J67" s="14">
        <f>K34</f>
        <v>0</v>
      </c>
      <c r="K67" s="32">
        <f t="shared" si="5"/>
        <v>0</v>
      </c>
      <c r="L67" s="15">
        <f>B67+D67+F67+H67+J67</f>
        <v>34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9" t="s">
        <v>32</v>
      </c>
      <c r="B68" s="14">
        <f>C40</f>
        <v>3</v>
      </c>
      <c r="C68" s="32">
        <f t="shared" si="1"/>
        <v>0.08571428571428572</v>
      </c>
      <c r="D68" s="14">
        <f>E40</f>
        <v>3</v>
      </c>
      <c r="E68" s="32">
        <f t="shared" si="2"/>
        <v>0.08571428571428572</v>
      </c>
      <c r="F68" s="14">
        <f>G40</f>
        <v>23</v>
      </c>
      <c r="G68" s="32">
        <f t="shared" si="3"/>
        <v>0.6571428571428571</v>
      </c>
      <c r="H68" s="14">
        <f>I40</f>
        <v>6</v>
      </c>
      <c r="I68" s="32">
        <f t="shared" si="4"/>
        <v>0.17142857142857143</v>
      </c>
      <c r="J68" s="14">
        <f>K40</f>
        <v>0</v>
      </c>
      <c r="K68" s="32">
        <f t="shared" si="5"/>
        <v>0</v>
      </c>
      <c r="L68" s="15">
        <f>B68+D68+F68+H68+J68</f>
        <v>35</v>
      </c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 s="34" t="s">
        <v>33</v>
      </c>
      <c r="B69" s="57">
        <f>SUM(B64:B68)</f>
        <v>29</v>
      </c>
      <c r="C69" s="35">
        <f t="shared" si="1"/>
        <v>0.11693548387096774</v>
      </c>
      <c r="D69" s="57">
        <f>SUM(D64:D68)</f>
        <v>72</v>
      </c>
      <c r="E69" s="35">
        <f t="shared" si="2"/>
        <v>0.2903225806451613</v>
      </c>
      <c r="F69" s="57">
        <f>SUM(F64:F68)</f>
        <v>117</v>
      </c>
      <c r="G69" s="35">
        <f t="shared" si="3"/>
        <v>0.4717741935483871</v>
      </c>
      <c r="H69" s="57">
        <f>SUM(H64:H68)</f>
        <v>30</v>
      </c>
      <c r="I69" s="35">
        <f t="shared" si="4"/>
        <v>0.12096774193548387</v>
      </c>
      <c r="J69" s="57">
        <f>SUM(J64:J68)</f>
        <v>0</v>
      </c>
      <c r="K69" s="35">
        <f t="shared" si="5"/>
        <v>0</v>
      </c>
      <c r="L69" s="36">
        <f>SUM(L64:L68)</f>
        <v>248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 s="6"/>
      <c r="B70" s="7">
        <f>B69/L69</f>
        <v>0.11693548387096774</v>
      </c>
      <c r="C70" s="7"/>
      <c r="D70" s="7">
        <f>D69/L69</f>
        <v>0.2903225806451613</v>
      </c>
      <c r="E70" s="7"/>
      <c r="F70" s="7">
        <f>F69/L69</f>
        <v>0.4717741935483871</v>
      </c>
      <c r="G70" s="7"/>
      <c r="H70" s="7">
        <f>H69/L69</f>
        <v>0.12096774193548387</v>
      </c>
      <c r="I70" s="7"/>
      <c r="J70" s="7">
        <f>J69/L69</f>
        <v>0</v>
      </c>
      <c r="K70" s="7"/>
      <c r="L70" s="8">
        <f>SUM(B70:J70)</f>
        <v>1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 s="6"/>
      <c r="B71" s="11"/>
      <c r="C71" s="11"/>
      <c r="D71" s="6"/>
      <c r="E71" s="6"/>
      <c r="F71" s="6"/>
      <c r="G71" s="6"/>
      <c r="H71" s="6"/>
      <c r="I71" s="6"/>
      <c r="J71" s="6"/>
      <c r="K71" s="6"/>
      <c r="L71" s="6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 s="103" t="s">
        <v>52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 s="95" t="s">
        <v>48</v>
      </c>
      <c r="B73" s="95" t="s">
        <v>21</v>
      </c>
      <c r="C73" s="30" t="s">
        <v>22</v>
      </c>
      <c r="D73" s="95" t="s">
        <v>23</v>
      </c>
      <c r="E73" s="30" t="s">
        <v>22</v>
      </c>
      <c r="F73" s="95" t="s">
        <v>24</v>
      </c>
      <c r="G73" s="30" t="s">
        <v>22</v>
      </c>
      <c r="H73" s="95" t="s">
        <v>25</v>
      </c>
      <c r="I73" s="30" t="s">
        <v>22</v>
      </c>
      <c r="J73" s="30" t="s">
        <v>26</v>
      </c>
      <c r="K73" s="30" t="s">
        <v>22</v>
      </c>
      <c r="L73" s="95" t="s">
        <v>33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 s="96"/>
      <c r="B74" s="96"/>
      <c r="C74" s="31" t="s">
        <v>48</v>
      </c>
      <c r="D74" s="96"/>
      <c r="E74" s="31" t="s">
        <v>48</v>
      </c>
      <c r="F74" s="96"/>
      <c r="G74" s="31" t="s">
        <v>48</v>
      </c>
      <c r="H74" s="96"/>
      <c r="I74" s="31" t="s">
        <v>48</v>
      </c>
      <c r="J74" s="31" t="s">
        <v>27</v>
      </c>
      <c r="K74" s="31" t="s">
        <v>48</v>
      </c>
      <c r="L74" s="96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 s="19" t="s">
        <v>28</v>
      </c>
      <c r="B75" s="14">
        <f>B64+B53</f>
        <v>14</v>
      </c>
      <c r="C75" s="32">
        <f>B75/L75</f>
        <v>0.026168224299065422</v>
      </c>
      <c r="D75" s="14">
        <f>D64+D53</f>
        <v>77</v>
      </c>
      <c r="E75" s="32">
        <f>D75/L75</f>
        <v>0.14392523364485982</v>
      </c>
      <c r="F75" s="14">
        <f>F64+F53</f>
        <v>210</v>
      </c>
      <c r="G75" s="32">
        <f>F75/L75</f>
        <v>0.3925233644859813</v>
      </c>
      <c r="H75" s="14">
        <f>H64+H53</f>
        <v>213</v>
      </c>
      <c r="I75" s="32">
        <f>H75/L75</f>
        <v>0.3981308411214953</v>
      </c>
      <c r="J75" s="14">
        <f>J64+J53</f>
        <v>21</v>
      </c>
      <c r="K75" s="32">
        <f>J75/L75</f>
        <v>0.03925233644859813</v>
      </c>
      <c r="L75" s="15">
        <f>B75+D75+F75+H75+J75</f>
        <v>535</v>
      </c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1:193" ht="12.75">
      <c r="A76" s="19" t="s">
        <v>29</v>
      </c>
      <c r="B76" s="14">
        <f>B65+B54</f>
        <v>12</v>
      </c>
      <c r="C76" s="32">
        <f>B76/L76</f>
        <v>0.059113300492610835</v>
      </c>
      <c r="D76" s="14">
        <f>D65+D54</f>
        <v>39</v>
      </c>
      <c r="E76" s="32">
        <f>D76/L76</f>
        <v>0.1921182266009852</v>
      </c>
      <c r="F76" s="14">
        <f>F65+F54</f>
        <v>96</v>
      </c>
      <c r="G76" s="32">
        <f>F76/L76</f>
        <v>0.4729064039408867</v>
      </c>
      <c r="H76" s="14">
        <f>H65+H54</f>
        <v>50</v>
      </c>
      <c r="I76" s="32">
        <f>H76/L76</f>
        <v>0.24630541871921183</v>
      </c>
      <c r="J76" s="14">
        <f>J65+J54</f>
        <v>6</v>
      </c>
      <c r="K76" s="32">
        <f>J76/L76</f>
        <v>0.029556650246305417</v>
      </c>
      <c r="L76" s="15">
        <f>B76+D76+F76+H76+J76</f>
        <v>203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1:193" ht="12.75">
      <c r="A77" s="19" t="s">
        <v>30</v>
      </c>
      <c r="B77" s="14">
        <f>B66+B55</f>
        <v>5</v>
      </c>
      <c r="C77" s="32">
        <f>B77/L77</f>
        <v>0.043478260869565216</v>
      </c>
      <c r="D77" s="14">
        <f>D66+D55</f>
        <v>17</v>
      </c>
      <c r="E77" s="32">
        <f>D77/L77</f>
        <v>0.14782608695652175</v>
      </c>
      <c r="F77" s="14">
        <f>F66+F55</f>
        <v>55</v>
      </c>
      <c r="G77" s="32">
        <f>F77/L77</f>
        <v>0.4782608695652174</v>
      </c>
      <c r="H77" s="14">
        <f>H66+H55</f>
        <v>35</v>
      </c>
      <c r="I77" s="32">
        <f>H77/L77</f>
        <v>0.30434782608695654</v>
      </c>
      <c r="J77" s="14">
        <f>J66+J55</f>
        <v>3</v>
      </c>
      <c r="K77" s="32">
        <f>J77/L77</f>
        <v>0.02608695652173913</v>
      </c>
      <c r="L77" s="15">
        <f>B77+D77+F77+H77+J77</f>
        <v>115</v>
      </c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1:12" ht="12">
      <c r="A78" s="19" t="s">
        <v>31</v>
      </c>
      <c r="B78" s="14">
        <f>B67+B56</f>
        <v>3</v>
      </c>
      <c r="C78" s="32">
        <f>B78/L78</f>
        <v>0.015789473684210527</v>
      </c>
      <c r="D78" s="14">
        <f>D67+D56</f>
        <v>11</v>
      </c>
      <c r="E78" s="32">
        <f>D78/L78</f>
        <v>0.05789473684210526</v>
      </c>
      <c r="F78" s="14">
        <f>F67+F56</f>
        <v>65</v>
      </c>
      <c r="G78" s="32">
        <f>F78/L78</f>
        <v>0.34210526315789475</v>
      </c>
      <c r="H78" s="14">
        <f>H67+H56</f>
        <v>92</v>
      </c>
      <c r="I78" s="32">
        <f>H78/L78</f>
        <v>0.4842105263157895</v>
      </c>
      <c r="J78" s="14">
        <f>J67+J56</f>
        <v>19</v>
      </c>
      <c r="K78" s="32">
        <f>J78/L78</f>
        <v>0.1</v>
      </c>
      <c r="L78" s="15">
        <f>B78+D78+F78+H78+J78</f>
        <v>190</v>
      </c>
    </row>
    <row r="79" spans="1:12" ht="12">
      <c r="A79" s="19" t="s">
        <v>32</v>
      </c>
      <c r="B79" s="14">
        <f>B68+B57</f>
        <v>4</v>
      </c>
      <c r="C79" s="32">
        <f>B79/L79</f>
        <v>0.022099447513812154</v>
      </c>
      <c r="D79" s="14">
        <f>D68+D57</f>
        <v>6</v>
      </c>
      <c r="E79" s="32">
        <f>D79/L79</f>
        <v>0.03314917127071823</v>
      </c>
      <c r="F79" s="14">
        <f>F68+F57</f>
        <v>67</v>
      </c>
      <c r="G79" s="32">
        <f>F79/L79</f>
        <v>0.3701657458563536</v>
      </c>
      <c r="H79" s="14">
        <f>H68+H57</f>
        <v>94</v>
      </c>
      <c r="I79" s="32">
        <f>H79/L79</f>
        <v>0.5193370165745856</v>
      </c>
      <c r="J79" s="14">
        <f>J68+J57</f>
        <v>10</v>
      </c>
      <c r="K79" s="32">
        <f>J79/L79</f>
        <v>0.055248618784530384</v>
      </c>
      <c r="L79" s="15">
        <f>B79+D79+F79+H79+J79</f>
        <v>181</v>
      </c>
    </row>
    <row r="80" spans="1:12" ht="12">
      <c r="A80" s="34" t="s">
        <v>33</v>
      </c>
      <c r="B80" s="57">
        <f>SUM(B75:B79)</f>
        <v>38</v>
      </c>
      <c r="C80" s="35">
        <f>B80/$L$80</f>
        <v>0.03104575163398693</v>
      </c>
      <c r="D80" s="57">
        <f>SUM(D75:D79)</f>
        <v>150</v>
      </c>
      <c r="E80" s="35">
        <f>D80/$L$80</f>
        <v>0.12254901960784313</v>
      </c>
      <c r="F80" s="57">
        <f>SUM(F75:F79)</f>
        <v>493</v>
      </c>
      <c r="G80" s="35">
        <f>F80/$L$80</f>
        <v>0.4027777777777778</v>
      </c>
      <c r="H80" s="57">
        <f>SUM(H75:H79)</f>
        <v>484</v>
      </c>
      <c r="I80" s="35">
        <f>H80/$L$80</f>
        <v>0.3954248366013072</v>
      </c>
      <c r="J80" s="57">
        <f>SUM(J75:J79)</f>
        <v>59</v>
      </c>
      <c r="K80" s="35">
        <f>J80/$L$80</f>
        <v>0.04820261437908497</v>
      </c>
      <c r="L80" s="23">
        <f>SUM(L75:L79)</f>
        <v>1224</v>
      </c>
    </row>
    <row r="81" spans="1:12" ht="12">
      <c r="A81" s="6"/>
      <c r="B81" s="7">
        <f>B80/L80</f>
        <v>0.03104575163398693</v>
      </c>
      <c r="C81" s="7"/>
      <c r="D81" s="7">
        <f>D80/L80</f>
        <v>0.12254901960784313</v>
      </c>
      <c r="E81" s="7"/>
      <c r="F81" s="7">
        <f>F80/L80</f>
        <v>0.4027777777777778</v>
      </c>
      <c r="G81" s="7"/>
      <c r="H81" s="7">
        <f>H80/L80</f>
        <v>0.3954248366013072</v>
      </c>
      <c r="I81" s="7"/>
      <c r="J81" s="7">
        <f>J80/L80</f>
        <v>0.04820261437908497</v>
      </c>
      <c r="K81" s="7"/>
      <c r="L81" s="8">
        <f>SUM(B81:J81)</f>
        <v>1</v>
      </c>
    </row>
    <row r="82" spans="1:12" ht="12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8"/>
    </row>
    <row r="83" spans="1:12" ht="12" hidden="1">
      <c r="A83" s="6"/>
      <c r="B83" s="7"/>
      <c r="C83" s="7"/>
      <c r="D83" s="7"/>
      <c r="E83" s="7"/>
      <c r="F83" s="7"/>
      <c r="G83" s="7"/>
      <c r="H83" s="7"/>
      <c r="I83" s="7"/>
      <c r="J83" s="7"/>
      <c r="K83" s="7"/>
      <c r="L83" s="8"/>
    </row>
    <row r="84" spans="1:12" ht="12">
      <c r="A84" s="38" t="s">
        <v>40</v>
      </c>
      <c r="B84" s="18" t="s">
        <v>7</v>
      </c>
      <c r="C84" s="18" t="s">
        <v>34</v>
      </c>
      <c r="D84" s="18" t="s">
        <v>33</v>
      </c>
      <c r="E84" s="7"/>
      <c r="F84" s="7"/>
      <c r="G84" s="7"/>
      <c r="H84" s="7"/>
      <c r="I84" s="7"/>
      <c r="J84" s="7"/>
      <c r="K84" s="7"/>
      <c r="L84" s="8"/>
    </row>
    <row r="85" spans="1:12" ht="12">
      <c r="A85" s="19" t="s">
        <v>53</v>
      </c>
      <c r="B85" s="15">
        <f>B58</f>
        <v>9</v>
      </c>
      <c r="C85" s="39">
        <f>B69</f>
        <v>29</v>
      </c>
      <c r="D85" s="40">
        <f>B80</f>
        <v>38</v>
      </c>
      <c r="E85" s="7"/>
      <c r="F85" s="7"/>
      <c r="G85" s="7"/>
      <c r="H85" s="7"/>
      <c r="I85" s="7"/>
      <c r="J85" s="7"/>
      <c r="K85" s="7"/>
      <c r="L85" s="8"/>
    </row>
    <row r="86" spans="1:12" ht="12">
      <c r="A86" s="19" t="s">
        <v>54</v>
      </c>
      <c r="B86" s="15">
        <f>D58</f>
        <v>78</v>
      </c>
      <c r="C86" s="39">
        <f>D69</f>
        <v>72</v>
      </c>
      <c r="D86" s="40">
        <f>D80</f>
        <v>150</v>
      </c>
      <c r="E86" s="7"/>
      <c r="F86" s="7"/>
      <c r="G86" s="7"/>
      <c r="H86" s="7"/>
      <c r="I86" s="7"/>
      <c r="J86" s="7"/>
      <c r="K86" s="7"/>
      <c r="L86" s="8"/>
    </row>
    <row r="87" spans="1:12" ht="12">
      <c r="A87" s="19" t="s">
        <v>55</v>
      </c>
      <c r="B87" s="15">
        <f>F58</f>
        <v>376</v>
      </c>
      <c r="C87" s="39">
        <f>F69</f>
        <v>117</v>
      </c>
      <c r="D87" s="40">
        <f>F80</f>
        <v>493</v>
      </c>
      <c r="E87" s="7"/>
      <c r="F87" s="7"/>
      <c r="G87" s="7"/>
      <c r="H87" s="7"/>
      <c r="I87" s="7"/>
      <c r="J87" s="7"/>
      <c r="K87" s="7"/>
      <c r="L87" s="8"/>
    </row>
    <row r="88" spans="1:12" ht="12">
      <c r="A88" s="19" t="s">
        <v>56</v>
      </c>
      <c r="B88" s="15">
        <f>H58</f>
        <v>454</v>
      </c>
      <c r="C88" s="39">
        <f>H69</f>
        <v>30</v>
      </c>
      <c r="D88" s="40">
        <f>H80</f>
        <v>484</v>
      </c>
      <c r="E88" s="7"/>
      <c r="F88" s="7"/>
      <c r="G88" s="7"/>
      <c r="H88" s="7"/>
      <c r="I88" s="7"/>
      <c r="J88" s="7"/>
      <c r="K88" s="7"/>
      <c r="L88" s="8"/>
    </row>
    <row r="89" spans="1:12" ht="12">
      <c r="A89" s="19" t="s">
        <v>57</v>
      </c>
      <c r="B89" s="15">
        <f>J58</f>
        <v>59</v>
      </c>
      <c r="C89" s="39">
        <f>J69</f>
        <v>0</v>
      </c>
      <c r="D89" s="40">
        <f>J80</f>
        <v>59</v>
      </c>
      <c r="E89" s="7"/>
      <c r="F89" s="7"/>
      <c r="G89" s="7"/>
      <c r="H89" s="7"/>
      <c r="I89" s="7"/>
      <c r="J89" s="7"/>
      <c r="K89" s="7"/>
      <c r="L89" s="8"/>
    </row>
    <row r="90" spans="1:12" ht="12">
      <c r="A90" s="18" t="s">
        <v>33</v>
      </c>
      <c r="B90" s="36">
        <f>SUM(B85:B89)</f>
        <v>976</v>
      </c>
      <c r="C90" s="18">
        <f>SUM(C85:C89)</f>
        <v>248</v>
      </c>
      <c r="D90" s="23">
        <f>SUM(D85:D89)</f>
        <v>1224</v>
      </c>
      <c r="E90" s="7"/>
      <c r="F90" s="7"/>
      <c r="G90" s="7"/>
      <c r="H90" s="7"/>
      <c r="I90" s="7"/>
      <c r="J90" s="7"/>
      <c r="K90" s="7"/>
      <c r="L90" s="8"/>
    </row>
    <row r="91" spans="1:12" ht="12">
      <c r="A91" s="6"/>
      <c r="B91" s="7"/>
      <c r="C91" s="7"/>
      <c r="D91" s="7"/>
      <c r="E91" s="7"/>
      <c r="F91" s="7"/>
      <c r="G91" s="7"/>
      <c r="H91" s="7"/>
      <c r="I91" s="7"/>
      <c r="J91" s="7"/>
      <c r="K91" s="7"/>
      <c r="L91" s="8"/>
    </row>
    <row r="144" ht="12">
      <c r="A144" s="9" t="s">
        <v>58</v>
      </c>
    </row>
  </sheetData>
  <sheetProtection password="CA35" sheet="1" objects="1" scenarios="1" selectLockedCells="1" selectUnlockedCells="1"/>
  <mergeCells count="29">
    <mergeCell ref="A1:L1"/>
    <mergeCell ref="A2:L2"/>
    <mergeCell ref="A3:L3"/>
    <mergeCell ref="C5:F5"/>
    <mergeCell ref="A7:L7"/>
    <mergeCell ref="A46:H46"/>
    <mergeCell ref="A47:H47"/>
    <mergeCell ref="A48:H48"/>
    <mergeCell ref="A50:L50"/>
    <mergeCell ref="A51:A52"/>
    <mergeCell ref="B51:B52"/>
    <mergeCell ref="D51:D52"/>
    <mergeCell ref="F51:F52"/>
    <mergeCell ref="H51:H52"/>
    <mergeCell ref="L51:L52"/>
    <mergeCell ref="A61:L61"/>
    <mergeCell ref="A62:A63"/>
    <mergeCell ref="B62:B63"/>
    <mergeCell ref="D62:D63"/>
    <mergeCell ref="F62:F63"/>
    <mergeCell ref="H62:H63"/>
    <mergeCell ref="L62:L63"/>
    <mergeCell ref="A72:L72"/>
    <mergeCell ref="A73:A74"/>
    <mergeCell ref="B73:B74"/>
    <mergeCell ref="D73:D74"/>
    <mergeCell ref="F73:F74"/>
    <mergeCell ref="H73:H74"/>
    <mergeCell ref="L73:L74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90" r:id="rId2"/>
  <rowBreaks count="2" manualBreakCount="2">
    <brk id="47" max="255" man="1"/>
    <brk id="9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K144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44.8515625" style="1" customWidth="1"/>
    <col min="2" max="2" width="10.28125" style="1" customWidth="1"/>
    <col min="3" max="3" width="11.8515625" style="1" customWidth="1"/>
    <col min="4" max="4" width="11.421875" style="1" customWidth="1"/>
    <col min="5" max="11" width="10.28125" style="1" customWidth="1"/>
    <col min="12" max="12" width="7.8515625" style="1" customWidth="1"/>
    <col min="13" max="16384" width="9.140625" style="1" customWidth="1"/>
  </cols>
  <sheetData>
    <row r="1" spans="1:193" ht="12.7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</row>
    <row r="2" spans="1:193" ht="12.75">
      <c r="A2" s="97" t="s">
        <v>59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</row>
    <row r="3" spans="1:193" ht="12.75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</row>
    <row r="4" spans="1:12" ht="1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2:12" ht="12.75" customHeight="1">
      <c r="B5" s="11"/>
      <c r="C5" s="105" t="s">
        <v>72</v>
      </c>
      <c r="D5" s="105"/>
      <c r="E5" s="105"/>
      <c r="F5" s="105"/>
      <c r="G5" s="6"/>
      <c r="H5" s="6"/>
      <c r="I5" s="6"/>
      <c r="J5" s="6"/>
      <c r="K5" s="6"/>
      <c r="L5" s="12"/>
    </row>
    <row r="6" spans="1:12" ht="12">
      <c r="A6" s="10"/>
      <c r="B6" s="11"/>
      <c r="C6" s="6"/>
      <c r="D6" s="6"/>
      <c r="E6" s="6"/>
      <c r="F6" s="6"/>
      <c r="G6" s="6"/>
      <c r="H6" s="6"/>
      <c r="I6" s="6"/>
      <c r="J6" s="6"/>
      <c r="K6" s="6"/>
      <c r="L6" s="12"/>
    </row>
    <row r="7" spans="1:12" ht="15.75">
      <c r="A7" s="98" t="s">
        <v>62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ht="12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2" ht="12">
      <c r="A9" s="66" t="s">
        <v>47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</row>
    <row r="10" spans="1:12" ht="12">
      <c r="A10" s="62" t="s">
        <v>35</v>
      </c>
      <c r="B10" s="66" t="s">
        <v>2</v>
      </c>
      <c r="C10" s="66"/>
      <c r="D10" s="66" t="s">
        <v>3</v>
      </c>
      <c r="E10" s="66"/>
      <c r="F10" s="66" t="s">
        <v>4</v>
      </c>
      <c r="G10" s="66"/>
      <c r="H10" s="66" t="s">
        <v>5</v>
      </c>
      <c r="I10" s="66"/>
      <c r="J10" s="65" t="s">
        <v>6</v>
      </c>
      <c r="K10" s="65"/>
      <c r="L10" s="62" t="s">
        <v>33</v>
      </c>
    </row>
    <row r="11" spans="1:12" ht="12" customHeight="1">
      <c r="A11" s="63"/>
      <c r="B11" s="66" t="s">
        <v>7</v>
      </c>
      <c r="C11" s="66" t="s">
        <v>8</v>
      </c>
      <c r="D11" s="66" t="s">
        <v>7</v>
      </c>
      <c r="E11" s="66" t="s">
        <v>8</v>
      </c>
      <c r="F11" s="66" t="s">
        <v>7</v>
      </c>
      <c r="G11" s="66" t="s">
        <v>8</v>
      </c>
      <c r="H11" s="66" t="s">
        <v>7</v>
      </c>
      <c r="I11" s="66" t="s">
        <v>8</v>
      </c>
      <c r="J11" s="66" t="s">
        <v>7</v>
      </c>
      <c r="K11" s="66" t="s">
        <v>8</v>
      </c>
      <c r="L11" s="63"/>
    </row>
    <row r="12" spans="1:12" ht="12" customHeight="1">
      <c r="A12" s="13" t="s">
        <v>9</v>
      </c>
      <c r="B12" s="14">
        <v>3</v>
      </c>
      <c r="C12" s="14">
        <v>0</v>
      </c>
      <c r="D12" s="14">
        <v>5</v>
      </c>
      <c r="E12" s="14">
        <v>10</v>
      </c>
      <c r="F12" s="14">
        <v>54</v>
      </c>
      <c r="G12" s="14">
        <v>10</v>
      </c>
      <c r="H12" s="14">
        <v>67</v>
      </c>
      <c r="I12" s="14">
        <v>5</v>
      </c>
      <c r="J12" s="14">
        <v>5</v>
      </c>
      <c r="K12" s="15">
        <v>0</v>
      </c>
      <c r="L12" s="15">
        <v>161</v>
      </c>
    </row>
    <row r="13" spans="1:12" ht="12" customHeight="1">
      <c r="A13" s="13" t="s">
        <v>10</v>
      </c>
      <c r="B13" s="14">
        <v>0</v>
      </c>
      <c r="C13" s="14">
        <v>3</v>
      </c>
      <c r="D13" s="14">
        <v>40</v>
      </c>
      <c r="E13" s="14">
        <v>9</v>
      </c>
      <c r="F13" s="14">
        <v>42</v>
      </c>
      <c r="G13" s="14">
        <v>7</v>
      </c>
      <c r="H13" s="14">
        <v>32</v>
      </c>
      <c r="I13" s="14">
        <v>6</v>
      </c>
      <c r="J13" s="14">
        <v>4</v>
      </c>
      <c r="K13" s="15">
        <v>0</v>
      </c>
      <c r="L13" s="15">
        <v>143</v>
      </c>
    </row>
    <row r="14" spans="1:12" ht="12" customHeight="1">
      <c r="A14" s="13" t="s">
        <v>11</v>
      </c>
      <c r="B14" s="14">
        <v>0</v>
      </c>
      <c r="C14" s="14">
        <v>1</v>
      </c>
      <c r="D14" s="14">
        <v>1</v>
      </c>
      <c r="E14" s="14">
        <v>0</v>
      </c>
      <c r="F14" s="14">
        <v>24</v>
      </c>
      <c r="G14" s="14">
        <v>8</v>
      </c>
      <c r="H14" s="14">
        <v>50</v>
      </c>
      <c r="I14" s="14">
        <v>1</v>
      </c>
      <c r="J14" s="14">
        <v>5</v>
      </c>
      <c r="K14" s="15">
        <v>0</v>
      </c>
      <c r="L14" s="15">
        <v>88</v>
      </c>
    </row>
    <row r="15" spans="1:12" ht="12" customHeight="1">
      <c r="A15" s="13" t="s">
        <v>12</v>
      </c>
      <c r="B15" s="14">
        <v>2</v>
      </c>
      <c r="C15" s="14">
        <v>3</v>
      </c>
      <c r="D15" s="14">
        <v>2</v>
      </c>
      <c r="E15" s="14">
        <v>5</v>
      </c>
      <c r="F15" s="14">
        <v>16</v>
      </c>
      <c r="G15" s="14">
        <v>6</v>
      </c>
      <c r="H15" s="14">
        <v>14</v>
      </c>
      <c r="I15" s="14">
        <v>0</v>
      </c>
      <c r="J15" s="14">
        <v>3</v>
      </c>
      <c r="K15" s="15">
        <v>0</v>
      </c>
      <c r="L15" s="15">
        <v>51</v>
      </c>
    </row>
    <row r="16" spans="1:12" s="2" customFormat="1" ht="12" customHeight="1">
      <c r="A16" s="13" t="s">
        <v>13</v>
      </c>
      <c r="B16" s="14">
        <v>0</v>
      </c>
      <c r="C16" s="14">
        <v>2</v>
      </c>
      <c r="D16" s="14">
        <v>1</v>
      </c>
      <c r="E16" s="16">
        <v>3</v>
      </c>
      <c r="F16" s="14">
        <v>25</v>
      </c>
      <c r="G16" s="14">
        <v>17</v>
      </c>
      <c r="H16" s="14">
        <v>38</v>
      </c>
      <c r="I16" s="14">
        <v>2</v>
      </c>
      <c r="J16" s="14">
        <v>4</v>
      </c>
      <c r="K16" s="15">
        <v>0</v>
      </c>
      <c r="L16" s="15">
        <v>92</v>
      </c>
    </row>
    <row r="17" spans="1:12" s="2" customFormat="1" ht="12">
      <c r="A17" s="17" t="s">
        <v>41</v>
      </c>
      <c r="B17" s="18">
        <v>5</v>
      </c>
      <c r="C17" s="18">
        <v>9</v>
      </c>
      <c r="D17" s="18">
        <v>49</v>
      </c>
      <c r="E17" s="18">
        <f>SUM(E12:E16)</f>
        <v>27</v>
      </c>
      <c r="F17" s="18">
        <f>SUM(F12:F16)</f>
        <v>161</v>
      </c>
      <c r="G17" s="18">
        <f>SUM(G12:G16)</f>
        <v>48</v>
      </c>
      <c r="H17" s="18">
        <f>SUM(H12:H16)</f>
        <v>201</v>
      </c>
      <c r="I17" s="18">
        <f>SUM(I12:I16)</f>
        <v>14</v>
      </c>
      <c r="J17" s="18">
        <v>21</v>
      </c>
      <c r="K17" s="18">
        <v>0</v>
      </c>
      <c r="L17" s="46">
        <f>SUM(L12:L16)</f>
        <v>535</v>
      </c>
    </row>
    <row r="18" spans="1:12" ht="12">
      <c r="A18" s="62" t="s">
        <v>36</v>
      </c>
      <c r="B18" s="66" t="s">
        <v>2</v>
      </c>
      <c r="C18" s="66"/>
      <c r="D18" s="66" t="s">
        <v>3</v>
      </c>
      <c r="E18" s="66"/>
      <c r="F18" s="66" t="s">
        <v>4</v>
      </c>
      <c r="G18" s="66"/>
      <c r="H18" s="66" t="s">
        <v>5</v>
      </c>
      <c r="I18" s="66"/>
      <c r="J18" s="65" t="s">
        <v>6</v>
      </c>
      <c r="K18" s="65"/>
      <c r="L18" s="62" t="s">
        <v>33</v>
      </c>
    </row>
    <row r="19" spans="1:12" ht="12">
      <c r="A19" s="63"/>
      <c r="B19" s="66" t="s">
        <v>7</v>
      </c>
      <c r="C19" s="66" t="s">
        <v>8</v>
      </c>
      <c r="D19" s="66" t="s">
        <v>7</v>
      </c>
      <c r="E19" s="66" t="s">
        <v>8</v>
      </c>
      <c r="F19" s="66" t="s">
        <v>7</v>
      </c>
      <c r="G19" s="66" t="s">
        <v>8</v>
      </c>
      <c r="H19" s="66" t="s">
        <v>7</v>
      </c>
      <c r="I19" s="66" t="s">
        <v>8</v>
      </c>
      <c r="J19" s="66" t="s">
        <v>7</v>
      </c>
      <c r="K19" s="66" t="s">
        <v>8</v>
      </c>
      <c r="L19" s="63"/>
    </row>
    <row r="20" spans="1:12" ht="12">
      <c r="A20" s="19" t="s">
        <v>12</v>
      </c>
      <c r="B20" s="14">
        <v>0</v>
      </c>
      <c r="C20" s="14">
        <v>2</v>
      </c>
      <c r="D20" s="14">
        <v>12</v>
      </c>
      <c r="E20" s="14">
        <v>11</v>
      </c>
      <c r="F20" s="14">
        <v>27</v>
      </c>
      <c r="G20" s="14">
        <v>6</v>
      </c>
      <c r="H20" s="14">
        <v>6</v>
      </c>
      <c r="I20" s="14">
        <v>2</v>
      </c>
      <c r="J20" s="14">
        <v>0</v>
      </c>
      <c r="K20" s="15">
        <v>0</v>
      </c>
      <c r="L20" s="15">
        <f>SUM(B20:K20)</f>
        <v>66</v>
      </c>
    </row>
    <row r="21" spans="1:12" ht="12">
      <c r="A21" s="19" t="s">
        <v>14</v>
      </c>
      <c r="B21" s="14">
        <v>1</v>
      </c>
      <c r="C21" s="14">
        <v>1</v>
      </c>
      <c r="D21" s="14">
        <v>5</v>
      </c>
      <c r="E21" s="14">
        <v>9</v>
      </c>
      <c r="F21" s="14">
        <v>23</v>
      </c>
      <c r="G21" s="14">
        <v>3</v>
      </c>
      <c r="H21" s="14">
        <v>21</v>
      </c>
      <c r="I21" s="14">
        <v>2</v>
      </c>
      <c r="J21" s="14">
        <v>4</v>
      </c>
      <c r="K21" s="15">
        <v>0</v>
      </c>
      <c r="L21" s="15">
        <f>SUM(B21:K21)</f>
        <v>69</v>
      </c>
    </row>
    <row r="22" spans="1:12" s="2" customFormat="1" ht="12">
      <c r="A22" s="19" t="s">
        <v>15</v>
      </c>
      <c r="B22" s="14">
        <v>0</v>
      </c>
      <c r="C22" s="14">
        <v>7</v>
      </c>
      <c r="D22" s="14">
        <v>4</v>
      </c>
      <c r="E22" s="14">
        <v>1</v>
      </c>
      <c r="F22" s="14">
        <v>28</v>
      </c>
      <c r="G22" s="14">
        <v>8</v>
      </c>
      <c r="H22" s="14">
        <v>17</v>
      </c>
      <c r="I22" s="14">
        <v>3</v>
      </c>
      <c r="J22" s="14">
        <v>2</v>
      </c>
      <c r="K22" s="15">
        <v>0</v>
      </c>
      <c r="L22" s="15">
        <f>SUM(B22:K22)</f>
        <v>70</v>
      </c>
    </row>
    <row r="23" spans="1:12" s="2" customFormat="1" ht="12">
      <c r="A23" s="17" t="s">
        <v>42</v>
      </c>
      <c r="B23" s="18">
        <v>1</v>
      </c>
      <c r="C23" s="18">
        <f>SUM(C20:C22)</f>
        <v>10</v>
      </c>
      <c r="D23" s="18">
        <v>21</v>
      </c>
      <c r="E23" s="18">
        <f>SUM(E20:E22)</f>
        <v>21</v>
      </c>
      <c r="F23" s="18">
        <v>78</v>
      </c>
      <c r="G23" s="18">
        <f>SUM(G20:G22)</f>
        <v>17</v>
      </c>
      <c r="H23" s="18">
        <v>44</v>
      </c>
      <c r="I23" s="18">
        <f>SUM(I20:I22)</f>
        <v>7</v>
      </c>
      <c r="J23" s="18">
        <v>6</v>
      </c>
      <c r="K23" s="18">
        <v>0</v>
      </c>
      <c r="L23" s="46">
        <f>SUM(L20:L22)</f>
        <v>205</v>
      </c>
    </row>
    <row r="24" spans="1:12" ht="12">
      <c r="A24" s="62" t="s">
        <v>37</v>
      </c>
      <c r="B24" s="66" t="s">
        <v>2</v>
      </c>
      <c r="C24" s="66"/>
      <c r="D24" s="66" t="s">
        <v>3</v>
      </c>
      <c r="E24" s="66"/>
      <c r="F24" s="66" t="s">
        <v>4</v>
      </c>
      <c r="G24" s="66"/>
      <c r="H24" s="66" t="s">
        <v>5</v>
      </c>
      <c r="I24" s="66"/>
      <c r="J24" s="65" t="s">
        <v>6</v>
      </c>
      <c r="K24" s="65"/>
      <c r="L24" s="62" t="s">
        <v>33</v>
      </c>
    </row>
    <row r="25" spans="1:12" ht="12">
      <c r="A25" s="63"/>
      <c r="B25" s="66" t="s">
        <v>7</v>
      </c>
      <c r="C25" s="66" t="s">
        <v>8</v>
      </c>
      <c r="D25" s="66" t="s">
        <v>7</v>
      </c>
      <c r="E25" s="66" t="s">
        <v>8</v>
      </c>
      <c r="F25" s="66" t="s">
        <v>7</v>
      </c>
      <c r="G25" s="66" t="s">
        <v>8</v>
      </c>
      <c r="H25" s="66" t="s">
        <v>7</v>
      </c>
      <c r="I25" s="66" t="s">
        <v>8</v>
      </c>
      <c r="J25" s="66" t="s">
        <v>7</v>
      </c>
      <c r="K25" s="66" t="s">
        <v>8</v>
      </c>
      <c r="L25" s="63"/>
    </row>
    <row r="26" spans="1:12" ht="12">
      <c r="A26" s="19" t="s">
        <v>16</v>
      </c>
      <c r="B26" s="14">
        <v>0</v>
      </c>
      <c r="C26" s="14">
        <v>1</v>
      </c>
      <c r="D26" s="14">
        <v>0</v>
      </c>
      <c r="E26" s="14">
        <v>3</v>
      </c>
      <c r="F26" s="14">
        <v>22</v>
      </c>
      <c r="G26" s="14">
        <v>7</v>
      </c>
      <c r="H26" s="14">
        <v>20</v>
      </c>
      <c r="I26" s="14">
        <v>1</v>
      </c>
      <c r="J26" s="14">
        <v>3</v>
      </c>
      <c r="K26" s="15">
        <v>0</v>
      </c>
      <c r="L26" s="15">
        <f>SUM(B26:K26)</f>
        <v>57</v>
      </c>
    </row>
    <row r="27" spans="1:12" s="2" customFormat="1" ht="12">
      <c r="A27" s="19" t="s">
        <v>12</v>
      </c>
      <c r="B27" s="14">
        <v>0</v>
      </c>
      <c r="C27" s="14">
        <v>3</v>
      </c>
      <c r="D27" s="14">
        <v>2</v>
      </c>
      <c r="E27" s="14">
        <v>12</v>
      </c>
      <c r="F27" s="14">
        <v>26</v>
      </c>
      <c r="G27" s="14">
        <v>0</v>
      </c>
      <c r="H27" s="14">
        <v>13</v>
      </c>
      <c r="I27" s="14">
        <v>1</v>
      </c>
      <c r="J27" s="14">
        <v>0</v>
      </c>
      <c r="K27" s="15">
        <v>0</v>
      </c>
      <c r="L27" s="15">
        <f>SUM(B27:K27)</f>
        <v>57</v>
      </c>
    </row>
    <row r="28" spans="1:12" s="2" customFormat="1" ht="12">
      <c r="A28" s="17" t="s">
        <v>43</v>
      </c>
      <c r="B28" s="18">
        <v>0</v>
      </c>
      <c r="C28" s="18">
        <f>SUM(C26:C27)</f>
        <v>4</v>
      </c>
      <c r="D28" s="18">
        <v>2</v>
      </c>
      <c r="E28" s="18">
        <v>15</v>
      </c>
      <c r="F28" s="18">
        <v>48</v>
      </c>
      <c r="G28" s="18">
        <v>7</v>
      </c>
      <c r="H28" s="18">
        <v>33</v>
      </c>
      <c r="I28" s="18">
        <v>2</v>
      </c>
      <c r="J28" s="18">
        <v>3</v>
      </c>
      <c r="K28" s="18">
        <v>0</v>
      </c>
      <c r="L28" s="46">
        <f>SUM(L26:L27)</f>
        <v>114</v>
      </c>
    </row>
    <row r="29" spans="1:12" ht="12">
      <c r="A29" s="62" t="s">
        <v>38</v>
      </c>
      <c r="B29" s="66" t="s">
        <v>2</v>
      </c>
      <c r="C29" s="66"/>
      <c r="D29" s="66" t="s">
        <v>3</v>
      </c>
      <c r="E29" s="66"/>
      <c r="F29" s="66" t="s">
        <v>4</v>
      </c>
      <c r="G29" s="66"/>
      <c r="H29" s="66" t="s">
        <v>5</v>
      </c>
      <c r="I29" s="66"/>
      <c r="J29" s="65" t="s">
        <v>6</v>
      </c>
      <c r="K29" s="65"/>
      <c r="L29" s="62" t="s">
        <v>33</v>
      </c>
    </row>
    <row r="30" spans="1:12" ht="12">
      <c r="A30" s="63"/>
      <c r="B30" s="66" t="s">
        <v>7</v>
      </c>
      <c r="C30" s="66" t="s">
        <v>8</v>
      </c>
      <c r="D30" s="66" t="s">
        <v>7</v>
      </c>
      <c r="E30" s="66" t="s">
        <v>8</v>
      </c>
      <c r="F30" s="66" t="s">
        <v>7</v>
      </c>
      <c r="G30" s="66" t="s">
        <v>8</v>
      </c>
      <c r="H30" s="66" t="s">
        <v>7</v>
      </c>
      <c r="I30" s="66" t="s">
        <v>8</v>
      </c>
      <c r="J30" s="66" t="s">
        <v>7</v>
      </c>
      <c r="K30" s="66" t="s">
        <v>8</v>
      </c>
      <c r="L30" s="63"/>
    </row>
    <row r="31" spans="1:12" s="3" customFormat="1" ht="12">
      <c r="A31" s="19" t="s">
        <v>17</v>
      </c>
      <c r="B31" s="14">
        <v>0</v>
      </c>
      <c r="C31" s="14">
        <v>0</v>
      </c>
      <c r="D31" s="14">
        <v>0</v>
      </c>
      <c r="E31" s="14">
        <v>0</v>
      </c>
      <c r="F31" s="14">
        <v>1</v>
      </c>
      <c r="G31" s="14">
        <v>2</v>
      </c>
      <c r="H31" s="14">
        <v>33</v>
      </c>
      <c r="I31" s="14">
        <v>2</v>
      </c>
      <c r="J31" s="14">
        <v>9</v>
      </c>
      <c r="K31" s="15">
        <v>0</v>
      </c>
      <c r="L31" s="15">
        <v>47</v>
      </c>
    </row>
    <row r="32" spans="1:12" ht="12">
      <c r="A32" s="13" t="s">
        <v>18</v>
      </c>
      <c r="B32" s="14">
        <v>0</v>
      </c>
      <c r="C32" s="14">
        <v>1</v>
      </c>
      <c r="D32" s="14">
        <v>2</v>
      </c>
      <c r="E32" s="14">
        <v>1</v>
      </c>
      <c r="F32" s="14">
        <v>23</v>
      </c>
      <c r="G32" s="14">
        <v>17</v>
      </c>
      <c r="H32" s="14">
        <v>43</v>
      </c>
      <c r="I32" s="14">
        <v>1</v>
      </c>
      <c r="J32" s="14">
        <v>9</v>
      </c>
      <c r="K32" s="15">
        <v>0</v>
      </c>
      <c r="L32" s="15">
        <v>97</v>
      </c>
    </row>
    <row r="33" spans="1:12" s="2" customFormat="1" ht="12">
      <c r="A33" s="19" t="s">
        <v>12</v>
      </c>
      <c r="B33" s="14">
        <v>2</v>
      </c>
      <c r="C33" s="14">
        <v>0</v>
      </c>
      <c r="D33" s="14">
        <v>1</v>
      </c>
      <c r="E33" s="14">
        <v>7</v>
      </c>
      <c r="F33" s="14">
        <v>19</v>
      </c>
      <c r="G33" s="14">
        <v>3</v>
      </c>
      <c r="H33" s="14">
        <v>13</v>
      </c>
      <c r="I33" s="14">
        <v>0</v>
      </c>
      <c r="J33" s="14">
        <v>1</v>
      </c>
      <c r="K33" s="15">
        <v>0</v>
      </c>
      <c r="L33" s="15">
        <v>46</v>
      </c>
    </row>
    <row r="34" spans="1:12" s="2" customFormat="1" ht="12">
      <c r="A34" s="17" t="s">
        <v>44</v>
      </c>
      <c r="B34" s="18">
        <v>2</v>
      </c>
      <c r="C34" s="18">
        <v>1</v>
      </c>
      <c r="D34" s="18">
        <v>3</v>
      </c>
      <c r="E34" s="18">
        <v>8</v>
      </c>
      <c r="F34" s="18">
        <v>43</v>
      </c>
      <c r="G34" s="18">
        <v>22</v>
      </c>
      <c r="H34" s="18">
        <v>89</v>
      </c>
      <c r="I34" s="18">
        <v>3</v>
      </c>
      <c r="J34" s="18">
        <v>19</v>
      </c>
      <c r="K34" s="18">
        <v>0</v>
      </c>
      <c r="L34" s="18">
        <v>190</v>
      </c>
    </row>
    <row r="35" spans="1:12" ht="12">
      <c r="A35" s="62" t="s">
        <v>39</v>
      </c>
      <c r="B35" s="66" t="s">
        <v>2</v>
      </c>
      <c r="C35" s="66"/>
      <c r="D35" s="66" t="s">
        <v>3</v>
      </c>
      <c r="E35" s="66"/>
      <c r="F35" s="66" t="s">
        <v>4</v>
      </c>
      <c r="G35" s="66"/>
      <c r="H35" s="66" t="s">
        <v>5</v>
      </c>
      <c r="I35" s="66"/>
      <c r="J35" s="65" t="s">
        <v>6</v>
      </c>
      <c r="K35" s="65"/>
      <c r="L35" s="62" t="s">
        <v>33</v>
      </c>
    </row>
    <row r="36" spans="1:12" ht="12">
      <c r="A36" s="63"/>
      <c r="B36" s="66" t="s">
        <v>7</v>
      </c>
      <c r="C36" s="66" t="s">
        <v>8</v>
      </c>
      <c r="D36" s="66" t="s">
        <v>7</v>
      </c>
      <c r="E36" s="66" t="s">
        <v>8</v>
      </c>
      <c r="F36" s="66" t="s">
        <v>7</v>
      </c>
      <c r="G36" s="66" t="s">
        <v>8</v>
      </c>
      <c r="H36" s="66" t="s">
        <v>7</v>
      </c>
      <c r="I36" s="66" t="s">
        <v>8</v>
      </c>
      <c r="J36" s="66" t="s">
        <v>7</v>
      </c>
      <c r="K36" s="66" t="s">
        <v>8</v>
      </c>
      <c r="L36" s="63"/>
    </row>
    <row r="37" spans="1:12" ht="12">
      <c r="A37" s="19" t="s">
        <v>19</v>
      </c>
      <c r="B37" s="14">
        <v>1</v>
      </c>
      <c r="C37" s="14">
        <v>0</v>
      </c>
      <c r="D37" s="14">
        <v>2</v>
      </c>
      <c r="E37" s="14">
        <v>0</v>
      </c>
      <c r="F37" s="14">
        <v>12</v>
      </c>
      <c r="G37" s="14">
        <v>8</v>
      </c>
      <c r="H37" s="14">
        <v>27</v>
      </c>
      <c r="I37" s="14">
        <v>2</v>
      </c>
      <c r="J37" s="14">
        <v>4</v>
      </c>
      <c r="K37" s="14">
        <v>0</v>
      </c>
      <c r="L37" s="14">
        <f>SUM(B37:K37)</f>
        <v>56</v>
      </c>
    </row>
    <row r="38" spans="1:12" ht="12">
      <c r="A38" s="19" t="s">
        <v>12</v>
      </c>
      <c r="B38" s="14">
        <v>0</v>
      </c>
      <c r="C38" s="14">
        <v>0</v>
      </c>
      <c r="D38" s="14">
        <v>0</v>
      </c>
      <c r="E38" s="14">
        <v>2</v>
      </c>
      <c r="F38" s="14">
        <v>26</v>
      </c>
      <c r="G38" s="14">
        <v>7</v>
      </c>
      <c r="H38" s="14">
        <v>16</v>
      </c>
      <c r="I38" s="14">
        <v>0</v>
      </c>
      <c r="J38" s="14">
        <v>2</v>
      </c>
      <c r="K38" s="15">
        <v>0</v>
      </c>
      <c r="L38" s="15">
        <f>SUM(B38:K38)</f>
        <v>53</v>
      </c>
    </row>
    <row r="39" spans="1:12" s="2" customFormat="1" ht="12">
      <c r="A39" s="19" t="s">
        <v>15</v>
      </c>
      <c r="B39" s="14">
        <v>0</v>
      </c>
      <c r="C39" s="14">
        <v>2</v>
      </c>
      <c r="D39" s="14">
        <v>1</v>
      </c>
      <c r="E39" s="14">
        <v>1</v>
      </c>
      <c r="F39" s="14">
        <v>5</v>
      </c>
      <c r="G39" s="14">
        <v>8</v>
      </c>
      <c r="H39" s="14">
        <v>46</v>
      </c>
      <c r="I39" s="14">
        <v>4</v>
      </c>
      <c r="J39" s="14">
        <v>4</v>
      </c>
      <c r="K39" s="15">
        <v>0</v>
      </c>
      <c r="L39" s="15">
        <f>SUM(B39:K39)</f>
        <v>71</v>
      </c>
    </row>
    <row r="40" spans="1:12" ht="12">
      <c r="A40" s="17" t="s">
        <v>46</v>
      </c>
      <c r="B40" s="18">
        <f aca="true" t="shared" si="0" ref="B40:K40">SUM(B37:B39)</f>
        <v>1</v>
      </c>
      <c r="C40" s="18">
        <f t="shared" si="0"/>
        <v>2</v>
      </c>
      <c r="D40" s="18">
        <f t="shared" si="0"/>
        <v>3</v>
      </c>
      <c r="E40" s="18">
        <f t="shared" si="0"/>
        <v>3</v>
      </c>
      <c r="F40" s="18">
        <f t="shared" si="0"/>
        <v>43</v>
      </c>
      <c r="G40" s="18">
        <f t="shared" si="0"/>
        <v>23</v>
      </c>
      <c r="H40" s="18">
        <f t="shared" si="0"/>
        <v>89</v>
      </c>
      <c r="I40" s="18">
        <f t="shared" si="0"/>
        <v>6</v>
      </c>
      <c r="J40" s="18">
        <f t="shared" si="0"/>
        <v>10</v>
      </c>
      <c r="K40" s="18">
        <f t="shared" si="0"/>
        <v>0</v>
      </c>
      <c r="L40" s="20">
        <f>SUM(L37:L39)</f>
        <v>180</v>
      </c>
    </row>
    <row r="41" spans="1:12" ht="12">
      <c r="A41" s="21" t="s">
        <v>45</v>
      </c>
      <c r="B41" s="66">
        <f aca="true" t="shared" si="1" ref="B41:J41">B17+B23+B28+B34+B40</f>
        <v>9</v>
      </c>
      <c r="C41" s="66">
        <f>SUM(C40,C34,C28,C23,C17)</f>
        <v>26</v>
      </c>
      <c r="D41" s="66">
        <f t="shared" si="1"/>
        <v>78</v>
      </c>
      <c r="E41" s="66">
        <f t="shared" si="1"/>
        <v>74</v>
      </c>
      <c r="F41" s="66">
        <f t="shared" si="1"/>
        <v>373</v>
      </c>
      <c r="G41" s="66">
        <f t="shared" si="1"/>
        <v>117</v>
      </c>
      <c r="H41" s="66">
        <f t="shared" si="1"/>
        <v>456</v>
      </c>
      <c r="I41" s="66">
        <f t="shared" si="1"/>
        <v>32</v>
      </c>
      <c r="J41" s="66">
        <f t="shared" si="1"/>
        <v>59</v>
      </c>
      <c r="K41" s="22">
        <f>K17+K23+K28+K34+K40</f>
        <v>0</v>
      </c>
      <c r="L41" s="23">
        <f>L17+L23+L28+L34+L40</f>
        <v>1224</v>
      </c>
    </row>
    <row r="42" spans="1:12" ht="12">
      <c r="A42" s="24" t="s">
        <v>60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1:193" ht="12.75">
      <c r="A43" s="26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1:193" ht="12.75">
      <c r="A44" s="26"/>
      <c r="B44" s="25"/>
      <c r="C44" s="25"/>
      <c r="D44" s="25" t="s">
        <v>20</v>
      </c>
      <c r="E44" s="25"/>
      <c r="F44" s="25"/>
      <c r="G44" s="25"/>
      <c r="H44" s="25"/>
      <c r="I44" s="25"/>
      <c r="J44" s="25"/>
      <c r="K44" s="25"/>
      <c r="L44" s="25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1:193" ht="12.75">
      <c r="A45" s="26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5.75">
      <c r="A46" s="104"/>
      <c r="B46" s="104"/>
      <c r="C46" s="104"/>
      <c r="D46" s="104"/>
      <c r="E46" s="104"/>
      <c r="F46" s="104"/>
      <c r="G46" s="104"/>
      <c r="H46" s="104"/>
      <c r="I46" s="27"/>
      <c r="J46" s="27"/>
      <c r="K46" s="27"/>
      <c r="L46" s="27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>
      <c r="A47" s="104"/>
      <c r="B47" s="104"/>
      <c r="C47" s="104"/>
      <c r="D47" s="104"/>
      <c r="E47" s="104"/>
      <c r="F47" s="104"/>
      <c r="G47" s="104"/>
      <c r="H47" s="104"/>
      <c r="I47" s="27"/>
      <c r="J47" s="27"/>
      <c r="K47" s="27"/>
      <c r="L47" s="2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5.75">
      <c r="A48" s="104"/>
      <c r="B48" s="104"/>
      <c r="C48" s="104"/>
      <c r="D48" s="104"/>
      <c r="E48" s="104"/>
      <c r="F48" s="104"/>
      <c r="G48" s="104"/>
      <c r="H48" s="104"/>
      <c r="I48" s="27"/>
      <c r="J48" s="27"/>
      <c r="K48" s="27"/>
      <c r="L48" s="27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2" s="4" customFormat="1" ht="15">
      <c r="A49" s="10" t="str">
        <f>C5</f>
        <v>Posição em 31 maio de 2012</v>
      </c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</row>
    <row r="50" spans="1:12" s="4" customFormat="1" ht="12.75">
      <c r="A50" s="103" t="s">
        <v>49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</row>
    <row r="51" spans="1:12" s="4" customFormat="1" ht="12.75">
      <c r="A51" s="95" t="s">
        <v>48</v>
      </c>
      <c r="B51" s="95" t="s">
        <v>21</v>
      </c>
      <c r="C51" s="30" t="s">
        <v>22</v>
      </c>
      <c r="D51" s="95" t="s">
        <v>23</v>
      </c>
      <c r="E51" s="30" t="s">
        <v>22</v>
      </c>
      <c r="F51" s="95" t="s">
        <v>24</v>
      </c>
      <c r="G51" s="30" t="s">
        <v>22</v>
      </c>
      <c r="H51" s="95" t="s">
        <v>25</v>
      </c>
      <c r="I51" s="30" t="s">
        <v>22</v>
      </c>
      <c r="J51" s="30" t="s">
        <v>26</v>
      </c>
      <c r="K51" s="30" t="s">
        <v>22</v>
      </c>
      <c r="L51" s="95" t="s">
        <v>33</v>
      </c>
    </row>
    <row r="52" spans="1:12" s="4" customFormat="1" ht="12.75">
      <c r="A52" s="96"/>
      <c r="B52" s="96"/>
      <c r="C52" s="31" t="s">
        <v>48</v>
      </c>
      <c r="D52" s="96"/>
      <c r="E52" s="31" t="s">
        <v>48</v>
      </c>
      <c r="F52" s="96"/>
      <c r="G52" s="31" t="s">
        <v>48</v>
      </c>
      <c r="H52" s="96"/>
      <c r="I52" s="31" t="s">
        <v>48</v>
      </c>
      <c r="J52" s="31" t="s">
        <v>50</v>
      </c>
      <c r="K52" s="31" t="s">
        <v>48</v>
      </c>
      <c r="L52" s="96"/>
    </row>
    <row r="53" spans="1:12" s="4" customFormat="1" ht="12.75">
      <c r="A53" s="19" t="s">
        <v>28</v>
      </c>
      <c r="B53" s="14">
        <f>B17</f>
        <v>5</v>
      </c>
      <c r="C53" s="32">
        <f>B53/$L$53</f>
        <v>0.011441647597254004</v>
      </c>
      <c r="D53" s="14">
        <f>D17</f>
        <v>49</v>
      </c>
      <c r="E53" s="32">
        <f>D53/$L$53</f>
        <v>0.11212814645308924</v>
      </c>
      <c r="F53" s="14">
        <f>F17</f>
        <v>161</v>
      </c>
      <c r="G53" s="32">
        <f>F53/$L$53</f>
        <v>0.3684210526315789</v>
      </c>
      <c r="H53" s="14">
        <f>H17</f>
        <v>201</v>
      </c>
      <c r="I53" s="32">
        <f>H53/$L$53</f>
        <v>0.459954233409611</v>
      </c>
      <c r="J53" s="14">
        <f>J17</f>
        <v>21</v>
      </c>
      <c r="K53" s="32">
        <f>J53/L53</f>
        <v>0.04805491990846682</v>
      </c>
      <c r="L53" s="15">
        <f>B53+D53+F53+H53+J53</f>
        <v>437</v>
      </c>
    </row>
    <row r="54" spans="1:193" ht="12" customHeight="1">
      <c r="A54" s="19" t="s">
        <v>29</v>
      </c>
      <c r="B54" s="14">
        <f>B23</f>
        <v>1</v>
      </c>
      <c r="C54" s="32">
        <f>B54/$L$54</f>
        <v>0.006666666666666667</v>
      </c>
      <c r="D54" s="14">
        <f>D23</f>
        <v>21</v>
      </c>
      <c r="E54" s="32">
        <f>D54/$L$54</f>
        <v>0.14</v>
      </c>
      <c r="F54" s="14">
        <f>F23</f>
        <v>78</v>
      </c>
      <c r="G54" s="32">
        <f>F54/$L$54</f>
        <v>0.52</v>
      </c>
      <c r="H54" s="14">
        <f>H23</f>
        <v>44</v>
      </c>
      <c r="I54" s="32">
        <f>H54/L54</f>
        <v>0.29333333333333333</v>
      </c>
      <c r="J54" s="14">
        <f>J23</f>
        <v>6</v>
      </c>
      <c r="K54" s="32">
        <f>J54/L54</f>
        <v>0.04</v>
      </c>
      <c r="L54" s="33">
        <f>B54+D54+F54+H54+J54</f>
        <v>150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9" t="s">
        <v>30</v>
      </c>
      <c r="B55" s="14">
        <f>B28</f>
        <v>0</v>
      </c>
      <c r="C55" s="32">
        <f>B55/$L$55</f>
        <v>0</v>
      </c>
      <c r="D55" s="14">
        <f>D28</f>
        <v>2</v>
      </c>
      <c r="E55" s="32">
        <f>D55/$L$55</f>
        <v>0.023255813953488372</v>
      </c>
      <c r="F55" s="14">
        <f>F28</f>
        <v>48</v>
      </c>
      <c r="G55" s="32">
        <f>F55/$L$55</f>
        <v>0.5581395348837209</v>
      </c>
      <c r="H55" s="14">
        <f>H28</f>
        <v>33</v>
      </c>
      <c r="I55" s="32">
        <f>H55/L55</f>
        <v>0.38372093023255816</v>
      </c>
      <c r="J55" s="14">
        <f>J28</f>
        <v>3</v>
      </c>
      <c r="K55" s="32">
        <f>J55/L55</f>
        <v>0.03488372093023256</v>
      </c>
      <c r="L55" s="33">
        <f>B55+D55+F55+H55+J55</f>
        <v>86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2.75">
      <c r="A56" s="19" t="s">
        <v>31</v>
      </c>
      <c r="B56" s="14">
        <f>B34</f>
        <v>2</v>
      </c>
      <c r="C56" s="32">
        <f>B56/$L$56</f>
        <v>0.01282051282051282</v>
      </c>
      <c r="D56" s="14">
        <f>D34</f>
        <v>3</v>
      </c>
      <c r="E56" s="32">
        <f>D56/$L$56</f>
        <v>0.019230769230769232</v>
      </c>
      <c r="F56" s="14">
        <f>F34</f>
        <v>43</v>
      </c>
      <c r="G56" s="32">
        <f>F56/$L$56</f>
        <v>0.27564102564102566</v>
      </c>
      <c r="H56" s="14">
        <f>H34</f>
        <v>89</v>
      </c>
      <c r="I56" s="32">
        <f>H56/L56</f>
        <v>0.5705128205128205</v>
      </c>
      <c r="J56" s="14">
        <f>J34</f>
        <v>19</v>
      </c>
      <c r="K56" s="32">
        <f>J56/L56</f>
        <v>0.12179487179487179</v>
      </c>
      <c r="L56" s="33">
        <f>B56+D56+F56+H56+J56</f>
        <v>156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1:193" ht="12.75">
      <c r="A57" s="19" t="s">
        <v>32</v>
      </c>
      <c r="B57" s="14">
        <f>B40</f>
        <v>1</v>
      </c>
      <c r="C57" s="32">
        <f>B57/$L$57</f>
        <v>0.00684931506849315</v>
      </c>
      <c r="D57" s="14">
        <f>D40</f>
        <v>3</v>
      </c>
      <c r="E57" s="32">
        <f>D57/$L$57</f>
        <v>0.02054794520547945</v>
      </c>
      <c r="F57" s="14">
        <f>F40</f>
        <v>43</v>
      </c>
      <c r="G57" s="32">
        <f>F57/$L$57</f>
        <v>0.2945205479452055</v>
      </c>
      <c r="H57" s="14">
        <f>H40</f>
        <v>89</v>
      </c>
      <c r="I57" s="32">
        <f>H57/L57</f>
        <v>0.6095890410958904</v>
      </c>
      <c r="J57" s="14">
        <f>J40</f>
        <v>10</v>
      </c>
      <c r="K57" s="32">
        <f>J57/L57</f>
        <v>0.0684931506849315</v>
      </c>
      <c r="L57" s="14">
        <f>B57+D57+F57+H57+J57</f>
        <v>146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1:193" ht="12.75">
      <c r="A58" s="34" t="s">
        <v>33</v>
      </c>
      <c r="B58" s="64">
        <f>SUM(B53:B57)</f>
        <v>9</v>
      </c>
      <c r="C58" s="35">
        <f>B58/$L$58</f>
        <v>0.009230769230769232</v>
      </c>
      <c r="D58" s="64">
        <f>SUM(D53:D57)</f>
        <v>78</v>
      </c>
      <c r="E58" s="35">
        <f>D58/$L$58</f>
        <v>0.08</v>
      </c>
      <c r="F58" s="64">
        <f>SUM(F53:F57)</f>
        <v>373</v>
      </c>
      <c r="G58" s="35">
        <f>F58/$L$58</f>
        <v>0.38256410256410256</v>
      </c>
      <c r="H58" s="64">
        <f>SUM(H53:H57)</f>
        <v>456</v>
      </c>
      <c r="I58" s="35">
        <f>H58/$L$58</f>
        <v>0.4676923076923077</v>
      </c>
      <c r="J58" s="64">
        <f>SUM(J53:J57)</f>
        <v>59</v>
      </c>
      <c r="K58" s="35">
        <f>J58/$L$58</f>
        <v>0.06051282051282051</v>
      </c>
      <c r="L58" s="36">
        <f>SUM(L53:L57)</f>
        <v>975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1:193" ht="12.75">
      <c r="A59" s="6"/>
      <c r="B59" s="7">
        <f>B58/L58</f>
        <v>0.009230769230769232</v>
      </c>
      <c r="C59" s="7"/>
      <c r="D59" s="7">
        <f>D58/L58</f>
        <v>0.08</v>
      </c>
      <c r="E59" s="7"/>
      <c r="F59" s="7">
        <f>F58/L58</f>
        <v>0.38256410256410256</v>
      </c>
      <c r="G59" s="7"/>
      <c r="H59" s="7">
        <f>H58/L58</f>
        <v>0.4676923076923077</v>
      </c>
      <c r="I59" s="7"/>
      <c r="J59" s="7">
        <f>J58/L58</f>
        <v>0.06051282051282051</v>
      </c>
      <c r="K59" s="7"/>
      <c r="L59" s="8">
        <f>SUM(B59:J59)</f>
        <v>1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12.75">
      <c r="A60" s="6"/>
      <c r="B60" s="11"/>
      <c r="C60" s="37"/>
      <c r="D60" s="6"/>
      <c r="E60" s="6"/>
      <c r="F60" s="6"/>
      <c r="G60" s="6"/>
      <c r="H60" s="6"/>
      <c r="I60" s="6"/>
      <c r="J60" s="6"/>
      <c r="K60" s="6"/>
      <c r="L60" s="6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03" t="s">
        <v>51</v>
      </c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>
      <c r="A62" s="95" t="s">
        <v>48</v>
      </c>
      <c r="B62" s="95" t="s">
        <v>21</v>
      </c>
      <c r="C62" s="30" t="s">
        <v>22</v>
      </c>
      <c r="D62" s="95" t="s">
        <v>23</v>
      </c>
      <c r="E62" s="30" t="s">
        <v>22</v>
      </c>
      <c r="F62" s="95" t="s">
        <v>24</v>
      </c>
      <c r="G62" s="30" t="s">
        <v>22</v>
      </c>
      <c r="H62" s="95" t="s">
        <v>25</v>
      </c>
      <c r="I62" s="30" t="s">
        <v>22</v>
      </c>
      <c r="J62" s="30" t="s">
        <v>26</v>
      </c>
      <c r="K62" s="30" t="s">
        <v>22</v>
      </c>
      <c r="L62" s="95" t="s">
        <v>33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96"/>
      <c r="B63" s="96"/>
      <c r="C63" s="31" t="s">
        <v>48</v>
      </c>
      <c r="D63" s="96"/>
      <c r="E63" s="31" t="s">
        <v>48</v>
      </c>
      <c r="F63" s="96"/>
      <c r="G63" s="31" t="s">
        <v>48</v>
      </c>
      <c r="H63" s="96"/>
      <c r="I63" s="31" t="s">
        <v>48</v>
      </c>
      <c r="J63" s="31" t="s">
        <v>50</v>
      </c>
      <c r="K63" s="31" t="s">
        <v>48</v>
      </c>
      <c r="L63" s="96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9" t="s">
        <v>28</v>
      </c>
      <c r="B64" s="14">
        <f>C17</f>
        <v>9</v>
      </c>
      <c r="C64" s="32">
        <f aca="true" t="shared" si="2" ref="C64:C69">B64/L64</f>
        <v>0.09183673469387756</v>
      </c>
      <c r="D64" s="14">
        <f>E17</f>
        <v>27</v>
      </c>
      <c r="E64" s="32">
        <f aca="true" t="shared" si="3" ref="E64:E69">D64/L64</f>
        <v>0.2755102040816326</v>
      </c>
      <c r="F64" s="14">
        <f>G17</f>
        <v>48</v>
      </c>
      <c r="G64" s="32">
        <f aca="true" t="shared" si="4" ref="G64:G69">F64/L64</f>
        <v>0.4897959183673469</v>
      </c>
      <c r="H64" s="14">
        <f>I17</f>
        <v>14</v>
      </c>
      <c r="I64" s="32">
        <f aca="true" t="shared" si="5" ref="I64:I69">H64/L64</f>
        <v>0.14285714285714285</v>
      </c>
      <c r="J64" s="14">
        <f>K17</f>
        <v>0</v>
      </c>
      <c r="K64" s="32">
        <f aca="true" t="shared" si="6" ref="K64:K69">J64/L64</f>
        <v>0</v>
      </c>
      <c r="L64" s="33">
        <f>B64+D64+F64+H64+J64</f>
        <v>98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2" s="5" customFormat="1" ht="12.75">
      <c r="A65" s="19" t="s">
        <v>29</v>
      </c>
      <c r="B65" s="14">
        <f>C23</f>
        <v>10</v>
      </c>
      <c r="C65" s="32">
        <f t="shared" si="2"/>
        <v>0.18181818181818182</v>
      </c>
      <c r="D65" s="14">
        <f>E23</f>
        <v>21</v>
      </c>
      <c r="E65" s="32">
        <f t="shared" si="3"/>
        <v>0.38181818181818183</v>
      </c>
      <c r="F65" s="14">
        <f>G23</f>
        <v>17</v>
      </c>
      <c r="G65" s="32">
        <f t="shared" si="4"/>
        <v>0.3090909090909091</v>
      </c>
      <c r="H65" s="14">
        <f>I23</f>
        <v>7</v>
      </c>
      <c r="I65" s="32">
        <f t="shared" si="5"/>
        <v>0.12727272727272726</v>
      </c>
      <c r="J65" s="14">
        <f>K23</f>
        <v>0</v>
      </c>
      <c r="K65" s="32">
        <f t="shared" si="6"/>
        <v>0</v>
      </c>
      <c r="L65" s="33">
        <f>B65+D65+F65+H65+J65</f>
        <v>55</v>
      </c>
    </row>
    <row r="66" spans="1:193" ht="12.75">
      <c r="A66" s="19" t="s">
        <v>30</v>
      </c>
      <c r="B66" s="14">
        <f>C28</f>
        <v>4</v>
      </c>
      <c r="C66" s="32">
        <f t="shared" si="2"/>
        <v>0.14285714285714285</v>
      </c>
      <c r="D66" s="14">
        <f>E28</f>
        <v>15</v>
      </c>
      <c r="E66" s="32">
        <f t="shared" si="3"/>
        <v>0.5357142857142857</v>
      </c>
      <c r="F66" s="14">
        <f>G28</f>
        <v>7</v>
      </c>
      <c r="G66" s="32">
        <f t="shared" si="4"/>
        <v>0.25</v>
      </c>
      <c r="H66" s="14">
        <f>I28</f>
        <v>2</v>
      </c>
      <c r="I66" s="32">
        <f t="shared" si="5"/>
        <v>0.07142857142857142</v>
      </c>
      <c r="J66" s="14">
        <f>K28</f>
        <v>0</v>
      </c>
      <c r="K66" s="32">
        <f t="shared" si="6"/>
        <v>0</v>
      </c>
      <c r="L66" s="33">
        <f>B66+D66+F66+H66+J66</f>
        <v>28</v>
      </c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9" t="s">
        <v>31</v>
      </c>
      <c r="B67" s="14">
        <f>C34</f>
        <v>1</v>
      </c>
      <c r="C67" s="32">
        <f t="shared" si="2"/>
        <v>0.029411764705882353</v>
      </c>
      <c r="D67" s="14">
        <f>E34</f>
        <v>8</v>
      </c>
      <c r="E67" s="32">
        <f t="shared" si="3"/>
        <v>0.23529411764705882</v>
      </c>
      <c r="F67" s="14">
        <f>G34</f>
        <v>22</v>
      </c>
      <c r="G67" s="32">
        <f t="shared" si="4"/>
        <v>0.6470588235294118</v>
      </c>
      <c r="H67" s="14">
        <f>I34</f>
        <v>3</v>
      </c>
      <c r="I67" s="32">
        <f t="shared" si="5"/>
        <v>0.08823529411764706</v>
      </c>
      <c r="J67" s="14">
        <f>K34</f>
        <v>0</v>
      </c>
      <c r="K67" s="32">
        <f t="shared" si="6"/>
        <v>0</v>
      </c>
      <c r="L67" s="15">
        <f>B67+D67+F67+H67+J67</f>
        <v>34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9" t="s">
        <v>32</v>
      </c>
      <c r="B68" s="14">
        <f>C40</f>
        <v>2</v>
      </c>
      <c r="C68" s="32">
        <f t="shared" si="2"/>
        <v>0.058823529411764705</v>
      </c>
      <c r="D68" s="14">
        <f>E40</f>
        <v>3</v>
      </c>
      <c r="E68" s="32">
        <f t="shared" si="3"/>
        <v>0.08823529411764706</v>
      </c>
      <c r="F68" s="14">
        <f>G40</f>
        <v>23</v>
      </c>
      <c r="G68" s="32">
        <f t="shared" si="4"/>
        <v>0.6764705882352942</v>
      </c>
      <c r="H68" s="14">
        <f>I40</f>
        <v>6</v>
      </c>
      <c r="I68" s="32">
        <f t="shared" si="5"/>
        <v>0.17647058823529413</v>
      </c>
      <c r="J68" s="14">
        <f>K40</f>
        <v>0</v>
      </c>
      <c r="K68" s="32">
        <f t="shared" si="6"/>
        <v>0</v>
      </c>
      <c r="L68" s="15">
        <f>B68+D68+F68+H68+J68</f>
        <v>34</v>
      </c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 s="34" t="s">
        <v>33</v>
      </c>
      <c r="B69" s="64">
        <f>SUM(B64:B68)</f>
        <v>26</v>
      </c>
      <c r="C69" s="35">
        <f t="shared" si="2"/>
        <v>0.10441767068273092</v>
      </c>
      <c r="D69" s="64">
        <f>SUM(D64:D68)</f>
        <v>74</v>
      </c>
      <c r="E69" s="35">
        <f t="shared" si="3"/>
        <v>0.2971887550200803</v>
      </c>
      <c r="F69" s="64">
        <f>SUM(F64:F68)</f>
        <v>117</v>
      </c>
      <c r="G69" s="35">
        <f t="shared" si="4"/>
        <v>0.46987951807228917</v>
      </c>
      <c r="H69" s="64">
        <f>SUM(H64:H68)</f>
        <v>32</v>
      </c>
      <c r="I69" s="35">
        <f t="shared" si="5"/>
        <v>0.1285140562248996</v>
      </c>
      <c r="J69" s="64">
        <f>SUM(J64:J68)</f>
        <v>0</v>
      </c>
      <c r="K69" s="35">
        <f t="shared" si="6"/>
        <v>0</v>
      </c>
      <c r="L69" s="36">
        <f>SUM(L64:L68)</f>
        <v>249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 s="6"/>
      <c r="B70" s="7">
        <f>B69/L69</f>
        <v>0.10441767068273092</v>
      </c>
      <c r="C70" s="7"/>
      <c r="D70" s="7">
        <f>D69/L69</f>
        <v>0.2971887550200803</v>
      </c>
      <c r="E70" s="7"/>
      <c r="F70" s="7">
        <f>F69/L69</f>
        <v>0.46987951807228917</v>
      </c>
      <c r="G70" s="7"/>
      <c r="H70" s="7">
        <f>H69/L69</f>
        <v>0.1285140562248996</v>
      </c>
      <c r="I70" s="7"/>
      <c r="J70" s="7">
        <f>J69/L69</f>
        <v>0</v>
      </c>
      <c r="K70" s="7"/>
      <c r="L70" s="8">
        <f>SUM(B70:J70)</f>
        <v>1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 s="6"/>
      <c r="B71" s="11"/>
      <c r="C71" s="11"/>
      <c r="D71" s="6"/>
      <c r="E71" s="6"/>
      <c r="F71" s="6"/>
      <c r="G71" s="6"/>
      <c r="H71" s="6"/>
      <c r="I71" s="6"/>
      <c r="J71" s="6"/>
      <c r="K71" s="6"/>
      <c r="L71" s="6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 s="103" t="s">
        <v>52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 s="95" t="s">
        <v>48</v>
      </c>
      <c r="B73" s="95" t="s">
        <v>21</v>
      </c>
      <c r="C73" s="30" t="s">
        <v>22</v>
      </c>
      <c r="D73" s="95" t="s">
        <v>23</v>
      </c>
      <c r="E73" s="30" t="s">
        <v>22</v>
      </c>
      <c r="F73" s="95" t="s">
        <v>24</v>
      </c>
      <c r="G73" s="30" t="s">
        <v>22</v>
      </c>
      <c r="H73" s="95" t="s">
        <v>25</v>
      </c>
      <c r="I73" s="30" t="s">
        <v>22</v>
      </c>
      <c r="J73" s="30" t="s">
        <v>26</v>
      </c>
      <c r="K73" s="30" t="s">
        <v>22</v>
      </c>
      <c r="L73" s="95" t="s">
        <v>33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 s="96"/>
      <c r="B74" s="96"/>
      <c r="C74" s="31" t="s">
        <v>48</v>
      </c>
      <c r="D74" s="96"/>
      <c r="E74" s="31" t="s">
        <v>48</v>
      </c>
      <c r="F74" s="96"/>
      <c r="G74" s="31" t="s">
        <v>48</v>
      </c>
      <c r="H74" s="96"/>
      <c r="I74" s="31" t="s">
        <v>48</v>
      </c>
      <c r="J74" s="31" t="s">
        <v>27</v>
      </c>
      <c r="K74" s="31" t="s">
        <v>48</v>
      </c>
      <c r="L74" s="96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 s="19" t="s">
        <v>28</v>
      </c>
      <c r="B75" s="14">
        <f>B64+B53</f>
        <v>14</v>
      </c>
      <c r="C75" s="32">
        <f>B75/L75</f>
        <v>0.026168224299065422</v>
      </c>
      <c r="D75" s="14">
        <f>D64+D53</f>
        <v>76</v>
      </c>
      <c r="E75" s="32">
        <f>D75/L75</f>
        <v>0.14205607476635515</v>
      </c>
      <c r="F75" s="14">
        <f>F64+F53</f>
        <v>209</v>
      </c>
      <c r="G75" s="32">
        <f>F75/L75</f>
        <v>0.39065420560747666</v>
      </c>
      <c r="H75" s="14">
        <f>H64+H53</f>
        <v>215</v>
      </c>
      <c r="I75" s="32">
        <f>H75/L75</f>
        <v>0.40186915887850466</v>
      </c>
      <c r="J75" s="14">
        <f>J64+J53</f>
        <v>21</v>
      </c>
      <c r="K75" s="32">
        <f>J75/L75</f>
        <v>0.03925233644859813</v>
      </c>
      <c r="L75" s="15">
        <f>B75+D75+F75+H75+J75</f>
        <v>535</v>
      </c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1:193" ht="12.75">
      <c r="A76" s="19" t="s">
        <v>29</v>
      </c>
      <c r="B76" s="14">
        <f>B65+B54</f>
        <v>11</v>
      </c>
      <c r="C76" s="32">
        <f>B76/L76</f>
        <v>0.05365853658536585</v>
      </c>
      <c r="D76" s="14">
        <f>D65+D54</f>
        <v>42</v>
      </c>
      <c r="E76" s="32">
        <f>D76/L76</f>
        <v>0.2048780487804878</v>
      </c>
      <c r="F76" s="14">
        <f>F65+F54</f>
        <v>95</v>
      </c>
      <c r="G76" s="32">
        <f>F76/L76</f>
        <v>0.4634146341463415</v>
      </c>
      <c r="H76" s="14">
        <f>H65+H54</f>
        <v>51</v>
      </c>
      <c r="I76" s="32">
        <f>H76/L76</f>
        <v>0.24878048780487805</v>
      </c>
      <c r="J76" s="14">
        <f>J65+J54</f>
        <v>6</v>
      </c>
      <c r="K76" s="32">
        <f>J76/L76</f>
        <v>0.02926829268292683</v>
      </c>
      <c r="L76" s="15">
        <f>B76+D76+F76+H76+J76</f>
        <v>205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1:193" ht="12.75">
      <c r="A77" s="19" t="s">
        <v>30</v>
      </c>
      <c r="B77" s="14">
        <f>B66+B55</f>
        <v>4</v>
      </c>
      <c r="C77" s="32">
        <f>B77/L77</f>
        <v>0.03508771929824561</v>
      </c>
      <c r="D77" s="14">
        <f>D66+D55</f>
        <v>17</v>
      </c>
      <c r="E77" s="32">
        <f>D77/L77</f>
        <v>0.14912280701754385</v>
      </c>
      <c r="F77" s="14">
        <f>F66+F55</f>
        <v>55</v>
      </c>
      <c r="G77" s="32">
        <f>F77/L77</f>
        <v>0.4824561403508772</v>
      </c>
      <c r="H77" s="14">
        <f>H66+H55</f>
        <v>35</v>
      </c>
      <c r="I77" s="32">
        <f>H77/L77</f>
        <v>0.30701754385964913</v>
      </c>
      <c r="J77" s="14">
        <f>J66+J55</f>
        <v>3</v>
      </c>
      <c r="K77" s="32">
        <f>J77/L77</f>
        <v>0.02631578947368421</v>
      </c>
      <c r="L77" s="15">
        <f>B77+D77+F77+H77+J77</f>
        <v>114</v>
      </c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1:12" ht="12">
      <c r="A78" s="19" t="s">
        <v>31</v>
      </c>
      <c r="B78" s="14">
        <f>B67+B56</f>
        <v>3</v>
      </c>
      <c r="C78" s="32">
        <f>B78/L78</f>
        <v>0.015789473684210527</v>
      </c>
      <c r="D78" s="14">
        <f>D67+D56</f>
        <v>11</v>
      </c>
      <c r="E78" s="32">
        <f>D78/L78</f>
        <v>0.05789473684210526</v>
      </c>
      <c r="F78" s="14">
        <f>F67+F56</f>
        <v>65</v>
      </c>
      <c r="G78" s="32">
        <f>F78/L78</f>
        <v>0.34210526315789475</v>
      </c>
      <c r="H78" s="14">
        <f>H67+H56</f>
        <v>92</v>
      </c>
      <c r="I78" s="32">
        <f>H78/L78</f>
        <v>0.4842105263157895</v>
      </c>
      <c r="J78" s="14">
        <f>J67+J56</f>
        <v>19</v>
      </c>
      <c r="K78" s="32">
        <f>J78/L78</f>
        <v>0.1</v>
      </c>
      <c r="L78" s="15">
        <f>B78+D78+F78+H78+J78</f>
        <v>190</v>
      </c>
    </row>
    <row r="79" spans="1:12" ht="12">
      <c r="A79" s="19" t="s">
        <v>32</v>
      </c>
      <c r="B79" s="14">
        <f>B68+B57</f>
        <v>3</v>
      </c>
      <c r="C79" s="32">
        <f>B79/L79</f>
        <v>0.016666666666666666</v>
      </c>
      <c r="D79" s="14">
        <f>D68+D57</f>
        <v>6</v>
      </c>
      <c r="E79" s="32">
        <f>D79/L79</f>
        <v>0.03333333333333333</v>
      </c>
      <c r="F79" s="14">
        <f>F68+F57</f>
        <v>66</v>
      </c>
      <c r="G79" s="32">
        <f>F79/L79</f>
        <v>0.36666666666666664</v>
      </c>
      <c r="H79" s="14">
        <f>H68+H57</f>
        <v>95</v>
      </c>
      <c r="I79" s="32">
        <f>H79/L79</f>
        <v>0.5277777777777778</v>
      </c>
      <c r="J79" s="14">
        <f>J68+J57</f>
        <v>10</v>
      </c>
      <c r="K79" s="32">
        <f>J79/L79</f>
        <v>0.05555555555555555</v>
      </c>
      <c r="L79" s="15">
        <f>B79+D79+F79+H79+J79</f>
        <v>180</v>
      </c>
    </row>
    <row r="80" spans="1:12" ht="12">
      <c r="A80" s="34" t="s">
        <v>33</v>
      </c>
      <c r="B80" s="64">
        <f>SUM(B75:B79)</f>
        <v>35</v>
      </c>
      <c r="C80" s="35">
        <f>B80/$L$80</f>
        <v>0.028594771241830064</v>
      </c>
      <c r="D80" s="64">
        <f>SUM(D75:D79)</f>
        <v>152</v>
      </c>
      <c r="E80" s="35">
        <f>D80/$L$80</f>
        <v>0.12418300653594772</v>
      </c>
      <c r="F80" s="64">
        <f>SUM(F75:F79)</f>
        <v>490</v>
      </c>
      <c r="G80" s="35">
        <f>F80/$L$80</f>
        <v>0.40032679738562094</v>
      </c>
      <c r="H80" s="64">
        <f>SUM(H75:H79)</f>
        <v>488</v>
      </c>
      <c r="I80" s="35">
        <f>H80/$L$80</f>
        <v>0.39869281045751637</v>
      </c>
      <c r="J80" s="64">
        <f>SUM(J75:J79)</f>
        <v>59</v>
      </c>
      <c r="K80" s="35">
        <f>J80/$L$80</f>
        <v>0.04820261437908497</v>
      </c>
      <c r="L80" s="23">
        <f>SUM(L75:L79)</f>
        <v>1224</v>
      </c>
    </row>
    <row r="81" spans="1:12" ht="12">
      <c r="A81" s="6"/>
      <c r="B81" s="7">
        <f>B80/L80</f>
        <v>0.028594771241830064</v>
      </c>
      <c r="C81" s="7"/>
      <c r="D81" s="7">
        <f>D80/L80</f>
        <v>0.12418300653594772</v>
      </c>
      <c r="E81" s="7"/>
      <c r="F81" s="7">
        <f>F80/L80</f>
        <v>0.40032679738562094</v>
      </c>
      <c r="G81" s="7"/>
      <c r="H81" s="7">
        <f>H80/L80</f>
        <v>0.39869281045751637</v>
      </c>
      <c r="I81" s="7"/>
      <c r="J81" s="7">
        <f>J80/L80</f>
        <v>0.04820261437908497</v>
      </c>
      <c r="K81" s="7"/>
      <c r="L81" s="8">
        <f>SUM(B81:J81)</f>
        <v>1</v>
      </c>
    </row>
    <row r="82" spans="1:12" ht="12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8"/>
    </row>
    <row r="83" spans="1:12" ht="12" hidden="1">
      <c r="A83" s="6"/>
      <c r="B83" s="7"/>
      <c r="C83" s="7"/>
      <c r="D83" s="7"/>
      <c r="E83" s="7"/>
      <c r="F83" s="7"/>
      <c r="G83" s="7"/>
      <c r="H83" s="7"/>
      <c r="I83" s="7"/>
      <c r="J83" s="7"/>
      <c r="K83" s="7"/>
      <c r="L83" s="8"/>
    </row>
    <row r="84" spans="1:12" ht="12">
      <c r="A84" s="38" t="s">
        <v>40</v>
      </c>
      <c r="B84" s="18" t="s">
        <v>7</v>
      </c>
      <c r="C84" s="18" t="s">
        <v>34</v>
      </c>
      <c r="D84" s="18" t="s">
        <v>33</v>
      </c>
      <c r="E84" s="7"/>
      <c r="F84" s="7"/>
      <c r="G84" s="7"/>
      <c r="H84" s="7"/>
      <c r="I84" s="7"/>
      <c r="J84" s="7"/>
      <c r="K84" s="7"/>
      <c r="L84" s="8"/>
    </row>
    <row r="85" spans="1:12" ht="12">
      <c r="A85" s="19" t="s">
        <v>53</v>
      </c>
      <c r="B85" s="15">
        <f>B58</f>
        <v>9</v>
      </c>
      <c r="C85" s="39">
        <f>B69</f>
        <v>26</v>
      </c>
      <c r="D85" s="40">
        <f>B80</f>
        <v>35</v>
      </c>
      <c r="E85" s="7"/>
      <c r="F85" s="7"/>
      <c r="G85" s="7"/>
      <c r="H85" s="7"/>
      <c r="I85" s="7"/>
      <c r="J85" s="7"/>
      <c r="K85" s="7"/>
      <c r="L85" s="8"/>
    </row>
    <row r="86" spans="1:12" ht="12">
      <c r="A86" s="19" t="s">
        <v>54</v>
      </c>
      <c r="B86" s="15">
        <f>D58</f>
        <v>78</v>
      </c>
      <c r="C86" s="39">
        <f>D69</f>
        <v>74</v>
      </c>
      <c r="D86" s="40">
        <f>D80</f>
        <v>152</v>
      </c>
      <c r="E86" s="7"/>
      <c r="F86" s="7"/>
      <c r="G86" s="7"/>
      <c r="H86" s="7"/>
      <c r="I86" s="7"/>
      <c r="J86" s="7"/>
      <c r="K86" s="7"/>
      <c r="L86" s="8"/>
    </row>
    <row r="87" spans="1:12" ht="12">
      <c r="A87" s="19" t="s">
        <v>55</v>
      </c>
      <c r="B87" s="15">
        <f>F58</f>
        <v>373</v>
      </c>
      <c r="C87" s="39">
        <f>F69</f>
        <v>117</v>
      </c>
      <c r="D87" s="40">
        <f>F80</f>
        <v>490</v>
      </c>
      <c r="E87" s="7"/>
      <c r="F87" s="7"/>
      <c r="G87" s="7"/>
      <c r="H87" s="7"/>
      <c r="I87" s="7"/>
      <c r="J87" s="7"/>
      <c r="K87" s="7"/>
      <c r="L87" s="8"/>
    </row>
    <row r="88" spans="1:12" ht="12">
      <c r="A88" s="19" t="s">
        <v>56</v>
      </c>
      <c r="B88" s="15">
        <f>H58</f>
        <v>456</v>
      </c>
      <c r="C88" s="39">
        <f>H69</f>
        <v>32</v>
      </c>
      <c r="D88" s="40">
        <f>H80</f>
        <v>488</v>
      </c>
      <c r="E88" s="7"/>
      <c r="F88" s="7"/>
      <c r="G88" s="7"/>
      <c r="H88" s="7"/>
      <c r="I88" s="7"/>
      <c r="J88" s="7"/>
      <c r="K88" s="7"/>
      <c r="L88" s="8"/>
    </row>
    <row r="89" spans="1:12" ht="12">
      <c r="A89" s="19" t="s">
        <v>57</v>
      </c>
      <c r="B89" s="15">
        <f>J58</f>
        <v>59</v>
      </c>
      <c r="C89" s="39">
        <f>J69</f>
        <v>0</v>
      </c>
      <c r="D89" s="40">
        <f>J80</f>
        <v>59</v>
      </c>
      <c r="E89" s="7"/>
      <c r="F89" s="7"/>
      <c r="G89" s="7"/>
      <c r="H89" s="7"/>
      <c r="I89" s="7"/>
      <c r="J89" s="7"/>
      <c r="K89" s="7"/>
      <c r="L89" s="8"/>
    </row>
    <row r="90" spans="1:12" ht="12">
      <c r="A90" s="18" t="s">
        <v>33</v>
      </c>
      <c r="B90" s="36">
        <f>SUM(B85:B89)</f>
        <v>975</v>
      </c>
      <c r="C90" s="18">
        <f>SUM(C85:C89)</f>
        <v>249</v>
      </c>
      <c r="D90" s="23">
        <f>SUM(D85:D89)</f>
        <v>1224</v>
      </c>
      <c r="E90" s="7"/>
      <c r="F90" s="7"/>
      <c r="G90" s="7"/>
      <c r="H90" s="7"/>
      <c r="I90" s="7"/>
      <c r="J90" s="7"/>
      <c r="K90" s="7"/>
      <c r="L90" s="8"/>
    </row>
    <row r="91" spans="1:12" ht="12">
      <c r="A91" s="6"/>
      <c r="B91" s="7"/>
      <c r="C91" s="7"/>
      <c r="D91" s="7"/>
      <c r="E91" s="7"/>
      <c r="F91" s="7"/>
      <c r="G91" s="7"/>
      <c r="H91" s="7"/>
      <c r="I91" s="7"/>
      <c r="J91" s="7"/>
      <c r="K91" s="7"/>
      <c r="L91" s="8"/>
    </row>
    <row r="144" ht="12">
      <c r="A144" s="9" t="s">
        <v>58</v>
      </c>
    </row>
  </sheetData>
  <sheetProtection password="CA35" sheet="1" objects="1" scenarios="1" selectLockedCells="1" selectUnlockedCells="1"/>
  <mergeCells count="29">
    <mergeCell ref="A72:L72"/>
    <mergeCell ref="A73:A74"/>
    <mergeCell ref="B73:B74"/>
    <mergeCell ref="D73:D74"/>
    <mergeCell ref="F73:F74"/>
    <mergeCell ref="H73:H74"/>
    <mergeCell ref="L73:L74"/>
    <mergeCell ref="A61:L61"/>
    <mergeCell ref="A62:A63"/>
    <mergeCell ref="B62:B63"/>
    <mergeCell ref="D62:D63"/>
    <mergeCell ref="F62:F63"/>
    <mergeCell ref="H62:H63"/>
    <mergeCell ref="L62:L63"/>
    <mergeCell ref="A47:H47"/>
    <mergeCell ref="A48:H48"/>
    <mergeCell ref="A50:L50"/>
    <mergeCell ref="A51:A52"/>
    <mergeCell ref="B51:B52"/>
    <mergeCell ref="D51:D52"/>
    <mergeCell ref="F51:F52"/>
    <mergeCell ref="H51:H52"/>
    <mergeCell ref="L51:L52"/>
    <mergeCell ref="A1:L1"/>
    <mergeCell ref="A2:L2"/>
    <mergeCell ref="A3:L3"/>
    <mergeCell ref="C5:F5"/>
    <mergeCell ref="A7:L7"/>
    <mergeCell ref="A46:H46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90" r:id="rId2"/>
  <rowBreaks count="2" manualBreakCount="2">
    <brk id="47" max="255" man="1"/>
    <brk id="9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K144"/>
  <sheetViews>
    <sheetView zoomScalePageLayoutView="0" workbookViewId="0" topLeftCell="A1">
      <selection activeCell="G88" sqref="G88"/>
    </sheetView>
  </sheetViews>
  <sheetFormatPr defaultColWidth="9.140625" defaultRowHeight="12.75"/>
  <cols>
    <col min="1" max="1" width="44.8515625" style="1" customWidth="1"/>
    <col min="2" max="2" width="10.28125" style="1" customWidth="1"/>
    <col min="3" max="3" width="11.8515625" style="1" customWidth="1"/>
    <col min="4" max="4" width="11.421875" style="1" customWidth="1"/>
    <col min="5" max="11" width="10.28125" style="1" customWidth="1"/>
    <col min="12" max="12" width="7.8515625" style="1" customWidth="1"/>
    <col min="13" max="16384" width="9.140625" style="1" customWidth="1"/>
  </cols>
  <sheetData>
    <row r="1" spans="1:193" ht="12.7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</row>
    <row r="2" spans="1:193" ht="12.75">
      <c r="A2" s="97" t="s">
        <v>59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</row>
    <row r="3" spans="1:193" ht="12.75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</row>
    <row r="4" spans="1:12" ht="1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2:12" ht="12.75" customHeight="1">
      <c r="B5" s="11"/>
      <c r="C5" s="105" t="s">
        <v>68</v>
      </c>
      <c r="D5" s="105"/>
      <c r="E5" s="105"/>
      <c r="F5" s="105"/>
      <c r="G5" s="6"/>
      <c r="H5" s="6"/>
      <c r="I5" s="6"/>
      <c r="J5" s="6"/>
      <c r="K5" s="6"/>
      <c r="L5" s="12"/>
    </row>
    <row r="6" spans="1:12" ht="12">
      <c r="A6" s="10"/>
      <c r="B6" s="11"/>
      <c r="C6" s="6"/>
      <c r="D6" s="6"/>
      <c r="E6" s="6"/>
      <c r="F6" s="6"/>
      <c r="G6" s="6"/>
      <c r="H6" s="6"/>
      <c r="I6" s="6"/>
      <c r="J6" s="6"/>
      <c r="K6" s="6"/>
      <c r="L6" s="12"/>
    </row>
    <row r="7" spans="1:12" ht="15.75">
      <c r="A7" s="98" t="s">
        <v>62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ht="12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2" ht="12">
      <c r="A9" s="71" t="s">
        <v>47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1:12" ht="12">
      <c r="A10" s="67" t="s">
        <v>35</v>
      </c>
      <c r="B10" s="71" t="s">
        <v>2</v>
      </c>
      <c r="C10" s="71"/>
      <c r="D10" s="71" t="s">
        <v>3</v>
      </c>
      <c r="E10" s="71"/>
      <c r="F10" s="71" t="s">
        <v>4</v>
      </c>
      <c r="G10" s="71"/>
      <c r="H10" s="71" t="s">
        <v>5</v>
      </c>
      <c r="I10" s="71"/>
      <c r="J10" s="70" t="s">
        <v>6</v>
      </c>
      <c r="K10" s="70"/>
      <c r="L10" s="67" t="s">
        <v>33</v>
      </c>
    </row>
    <row r="11" spans="1:12" ht="12" customHeight="1">
      <c r="A11" s="68"/>
      <c r="B11" s="71" t="s">
        <v>7</v>
      </c>
      <c r="C11" s="71" t="s">
        <v>8</v>
      </c>
      <c r="D11" s="71" t="s">
        <v>7</v>
      </c>
      <c r="E11" s="71" t="s">
        <v>8</v>
      </c>
      <c r="F11" s="71" t="s">
        <v>7</v>
      </c>
      <c r="G11" s="71" t="s">
        <v>8</v>
      </c>
      <c r="H11" s="71" t="s">
        <v>7</v>
      </c>
      <c r="I11" s="71" t="s">
        <v>8</v>
      </c>
      <c r="J11" s="71" t="s">
        <v>7</v>
      </c>
      <c r="K11" s="71" t="s">
        <v>8</v>
      </c>
      <c r="L11" s="68"/>
    </row>
    <row r="12" spans="1:12" ht="12" customHeight="1">
      <c r="A12" s="13" t="s">
        <v>9</v>
      </c>
      <c r="B12" s="14">
        <v>3</v>
      </c>
      <c r="C12" s="14">
        <v>0</v>
      </c>
      <c r="D12" s="14">
        <v>5</v>
      </c>
      <c r="E12" s="14">
        <v>9</v>
      </c>
      <c r="F12" s="14">
        <v>53</v>
      </c>
      <c r="G12" s="14">
        <v>10</v>
      </c>
      <c r="H12" s="14">
        <v>68</v>
      </c>
      <c r="I12" s="14">
        <v>5</v>
      </c>
      <c r="J12" s="14">
        <v>5</v>
      </c>
      <c r="K12" s="15">
        <v>0</v>
      </c>
      <c r="L12" s="15">
        <f>SUM(B12:K12)</f>
        <v>158</v>
      </c>
    </row>
    <row r="13" spans="1:12" ht="12" customHeight="1">
      <c r="A13" s="13" t="s">
        <v>10</v>
      </c>
      <c r="B13" s="14">
        <v>0</v>
      </c>
      <c r="C13" s="14">
        <v>3</v>
      </c>
      <c r="D13" s="14">
        <v>39</v>
      </c>
      <c r="E13" s="14">
        <v>8</v>
      </c>
      <c r="F13" s="14">
        <v>42</v>
      </c>
      <c r="G13" s="14">
        <v>6</v>
      </c>
      <c r="H13" s="14">
        <v>31</v>
      </c>
      <c r="I13" s="14">
        <v>6</v>
      </c>
      <c r="J13" s="14">
        <v>4</v>
      </c>
      <c r="K13" s="15">
        <v>0</v>
      </c>
      <c r="L13" s="15">
        <f>SUM(B13:K13)</f>
        <v>139</v>
      </c>
    </row>
    <row r="14" spans="1:12" ht="12" customHeight="1">
      <c r="A14" s="13" t="s">
        <v>11</v>
      </c>
      <c r="B14" s="14">
        <v>0</v>
      </c>
      <c r="C14" s="14">
        <v>1</v>
      </c>
      <c r="D14" s="14">
        <v>1</v>
      </c>
      <c r="E14" s="14">
        <v>0</v>
      </c>
      <c r="F14" s="14">
        <v>24</v>
      </c>
      <c r="G14" s="14">
        <v>8</v>
      </c>
      <c r="H14" s="14">
        <v>50</v>
      </c>
      <c r="I14" s="14">
        <v>1</v>
      </c>
      <c r="J14" s="14">
        <v>5</v>
      </c>
      <c r="K14" s="15">
        <v>0</v>
      </c>
      <c r="L14" s="15">
        <f>SUM(B14:K14)</f>
        <v>90</v>
      </c>
    </row>
    <row r="15" spans="1:12" ht="12" customHeight="1">
      <c r="A15" s="13" t="s">
        <v>12</v>
      </c>
      <c r="B15" s="14">
        <v>2</v>
      </c>
      <c r="C15" s="14">
        <v>3</v>
      </c>
      <c r="D15" s="14">
        <v>2</v>
      </c>
      <c r="E15" s="14">
        <v>5</v>
      </c>
      <c r="F15" s="14">
        <v>15</v>
      </c>
      <c r="G15" s="14">
        <v>6</v>
      </c>
      <c r="H15" s="14">
        <v>14</v>
      </c>
      <c r="I15" s="14">
        <v>0</v>
      </c>
      <c r="J15" s="14">
        <v>4</v>
      </c>
      <c r="K15" s="15">
        <v>0</v>
      </c>
      <c r="L15" s="15">
        <f>SUM(B15:K15)</f>
        <v>51</v>
      </c>
    </row>
    <row r="16" spans="1:12" s="2" customFormat="1" ht="12" customHeight="1">
      <c r="A16" s="13" t="s">
        <v>13</v>
      </c>
      <c r="B16" s="14">
        <v>0</v>
      </c>
      <c r="C16" s="14">
        <v>2</v>
      </c>
      <c r="D16" s="14">
        <v>1</v>
      </c>
      <c r="E16" s="16">
        <v>1</v>
      </c>
      <c r="F16" s="14">
        <v>25</v>
      </c>
      <c r="G16" s="14">
        <v>15</v>
      </c>
      <c r="H16" s="14">
        <v>37</v>
      </c>
      <c r="I16" s="14">
        <v>1</v>
      </c>
      <c r="J16" s="14">
        <v>4</v>
      </c>
      <c r="K16" s="15">
        <v>0</v>
      </c>
      <c r="L16" s="15">
        <f>SUM(B16:K16)</f>
        <v>86</v>
      </c>
    </row>
    <row r="17" spans="1:12" s="2" customFormat="1" ht="12">
      <c r="A17" s="17" t="s">
        <v>41</v>
      </c>
      <c r="B17" s="18">
        <f>SUM(B12:B16)</f>
        <v>5</v>
      </c>
      <c r="C17" s="18">
        <f>SUM(C12:C16)</f>
        <v>9</v>
      </c>
      <c r="D17" s="18">
        <f aca="true" t="shared" si="0" ref="D17:L17">SUM(D12:D16)</f>
        <v>48</v>
      </c>
      <c r="E17" s="18">
        <f t="shared" si="0"/>
        <v>23</v>
      </c>
      <c r="F17" s="18">
        <f t="shared" si="0"/>
        <v>159</v>
      </c>
      <c r="G17" s="18">
        <f t="shared" si="0"/>
        <v>45</v>
      </c>
      <c r="H17" s="18">
        <f t="shared" si="0"/>
        <v>200</v>
      </c>
      <c r="I17" s="18">
        <f t="shared" si="0"/>
        <v>13</v>
      </c>
      <c r="J17" s="18">
        <f t="shared" si="0"/>
        <v>22</v>
      </c>
      <c r="K17" s="46">
        <f t="shared" si="0"/>
        <v>0</v>
      </c>
      <c r="L17" s="46">
        <f t="shared" si="0"/>
        <v>524</v>
      </c>
    </row>
    <row r="18" spans="1:12" ht="12">
      <c r="A18" s="67" t="s">
        <v>36</v>
      </c>
      <c r="B18" s="71" t="s">
        <v>2</v>
      </c>
      <c r="C18" s="71"/>
      <c r="D18" s="71" t="s">
        <v>3</v>
      </c>
      <c r="E18" s="71"/>
      <c r="F18" s="71" t="s">
        <v>4</v>
      </c>
      <c r="G18" s="71"/>
      <c r="H18" s="71" t="s">
        <v>5</v>
      </c>
      <c r="I18" s="71"/>
      <c r="J18" s="70" t="s">
        <v>6</v>
      </c>
      <c r="K18" s="70"/>
      <c r="L18" s="67" t="s">
        <v>33</v>
      </c>
    </row>
    <row r="19" spans="1:12" ht="12">
      <c r="A19" s="68"/>
      <c r="B19" s="71" t="s">
        <v>7</v>
      </c>
      <c r="C19" s="71" t="s">
        <v>8</v>
      </c>
      <c r="D19" s="71" t="s">
        <v>7</v>
      </c>
      <c r="E19" s="71" t="s">
        <v>8</v>
      </c>
      <c r="F19" s="71" t="s">
        <v>7</v>
      </c>
      <c r="G19" s="71" t="s">
        <v>8</v>
      </c>
      <c r="H19" s="71" t="s">
        <v>7</v>
      </c>
      <c r="I19" s="71" t="s">
        <v>8</v>
      </c>
      <c r="J19" s="71" t="s">
        <v>7</v>
      </c>
      <c r="K19" s="71" t="s">
        <v>8</v>
      </c>
      <c r="L19" s="72"/>
    </row>
    <row r="20" spans="1:12" ht="12">
      <c r="A20" s="19" t="s">
        <v>12</v>
      </c>
      <c r="B20" s="14">
        <v>0</v>
      </c>
      <c r="C20" s="14">
        <v>2</v>
      </c>
      <c r="D20" s="14">
        <v>12</v>
      </c>
      <c r="E20" s="14">
        <v>11</v>
      </c>
      <c r="F20" s="14">
        <v>27</v>
      </c>
      <c r="G20" s="14">
        <v>6</v>
      </c>
      <c r="H20" s="14">
        <v>6</v>
      </c>
      <c r="I20" s="14">
        <v>2</v>
      </c>
      <c r="J20" s="14">
        <v>0</v>
      </c>
      <c r="K20" s="15">
        <v>0</v>
      </c>
      <c r="L20" s="15">
        <f>SUM(B20:K20)</f>
        <v>66</v>
      </c>
    </row>
    <row r="21" spans="1:12" ht="12">
      <c r="A21" s="19" t="s">
        <v>14</v>
      </c>
      <c r="B21" s="14">
        <v>1</v>
      </c>
      <c r="C21" s="14">
        <v>2</v>
      </c>
      <c r="D21" s="14">
        <v>4</v>
      </c>
      <c r="E21" s="14">
        <v>9</v>
      </c>
      <c r="F21" s="14">
        <v>25</v>
      </c>
      <c r="G21" s="14">
        <v>3</v>
      </c>
      <c r="H21" s="14">
        <v>22</v>
      </c>
      <c r="I21" s="14">
        <v>2</v>
      </c>
      <c r="J21" s="14">
        <v>4</v>
      </c>
      <c r="K21" s="15">
        <v>0</v>
      </c>
      <c r="L21" s="15">
        <f>SUM(B21:K21)</f>
        <v>72</v>
      </c>
    </row>
    <row r="22" spans="1:12" s="2" customFormat="1" ht="12">
      <c r="A22" s="19" t="s">
        <v>15</v>
      </c>
      <c r="B22" s="14">
        <v>0</v>
      </c>
      <c r="C22" s="14">
        <v>5</v>
      </c>
      <c r="D22" s="14">
        <v>4</v>
      </c>
      <c r="E22" s="14">
        <v>1</v>
      </c>
      <c r="F22" s="14">
        <v>27</v>
      </c>
      <c r="G22" s="14">
        <v>10</v>
      </c>
      <c r="H22" s="14">
        <v>18</v>
      </c>
      <c r="I22" s="14">
        <v>3</v>
      </c>
      <c r="J22" s="14">
        <v>2</v>
      </c>
      <c r="K22" s="15">
        <v>0</v>
      </c>
      <c r="L22" s="15">
        <f>SUM(B22:K22)</f>
        <v>70</v>
      </c>
    </row>
    <row r="23" spans="1:12" s="2" customFormat="1" ht="12">
      <c r="A23" s="17" t="s">
        <v>42</v>
      </c>
      <c r="B23" s="18">
        <f aca="true" t="shared" si="1" ref="B23:L23">SUM(B20:B22)</f>
        <v>1</v>
      </c>
      <c r="C23" s="18">
        <f t="shared" si="1"/>
        <v>9</v>
      </c>
      <c r="D23" s="18">
        <f t="shared" si="1"/>
        <v>20</v>
      </c>
      <c r="E23" s="18">
        <f t="shared" si="1"/>
        <v>21</v>
      </c>
      <c r="F23" s="18">
        <f t="shared" si="1"/>
        <v>79</v>
      </c>
      <c r="G23" s="18">
        <f t="shared" si="1"/>
        <v>19</v>
      </c>
      <c r="H23" s="18">
        <f t="shared" si="1"/>
        <v>46</v>
      </c>
      <c r="I23" s="18">
        <f t="shared" si="1"/>
        <v>7</v>
      </c>
      <c r="J23" s="18">
        <f t="shared" si="1"/>
        <v>6</v>
      </c>
      <c r="K23" s="46">
        <f t="shared" si="1"/>
        <v>0</v>
      </c>
      <c r="L23" s="46">
        <f t="shared" si="1"/>
        <v>208</v>
      </c>
    </row>
    <row r="24" spans="1:12" ht="12">
      <c r="A24" s="67" t="s">
        <v>37</v>
      </c>
      <c r="B24" s="71" t="s">
        <v>2</v>
      </c>
      <c r="C24" s="71"/>
      <c r="D24" s="71" t="s">
        <v>3</v>
      </c>
      <c r="E24" s="71"/>
      <c r="F24" s="71" t="s">
        <v>4</v>
      </c>
      <c r="G24" s="71"/>
      <c r="H24" s="71" t="s">
        <v>5</v>
      </c>
      <c r="I24" s="71"/>
      <c r="J24" s="70" t="s">
        <v>6</v>
      </c>
      <c r="K24" s="70"/>
      <c r="L24" s="67" t="s">
        <v>33</v>
      </c>
    </row>
    <row r="25" spans="1:12" ht="12">
      <c r="A25" s="68"/>
      <c r="B25" s="71" t="s">
        <v>7</v>
      </c>
      <c r="C25" s="71" t="s">
        <v>8</v>
      </c>
      <c r="D25" s="71" t="s">
        <v>7</v>
      </c>
      <c r="E25" s="71" t="s">
        <v>8</v>
      </c>
      <c r="F25" s="71" t="s">
        <v>7</v>
      </c>
      <c r="G25" s="71" t="s">
        <v>8</v>
      </c>
      <c r="H25" s="71" t="s">
        <v>7</v>
      </c>
      <c r="I25" s="71" t="s">
        <v>8</v>
      </c>
      <c r="J25" s="71" t="s">
        <v>7</v>
      </c>
      <c r="K25" s="71" t="s">
        <v>8</v>
      </c>
      <c r="L25" s="72"/>
    </row>
    <row r="26" spans="1:12" ht="12">
      <c r="A26" s="19" t="s">
        <v>16</v>
      </c>
      <c r="B26" s="14">
        <v>0</v>
      </c>
      <c r="C26" s="14">
        <v>1</v>
      </c>
      <c r="D26" s="14">
        <v>0</v>
      </c>
      <c r="E26" s="14">
        <v>3</v>
      </c>
      <c r="F26" s="14">
        <v>22</v>
      </c>
      <c r="G26" s="14">
        <v>7</v>
      </c>
      <c r="H26" s="14">
        <v>19</v>
      </c>
      <c r="I26" s="14">
        <v>1</v>
      </c>
      <c r="J26" s="14">
        <v>3</v>
      </c>
      <c r="K26" s="15">
        <v>0</v>
      </c>
      <c r="L26" s="15">
        <f>SUM(B26:K26)</f>
        <v>56</v>
      </c>
    </row>
    <row r="27" spans="1:12" s="2" customFormat="1" ht="12">
      <c r="A27" s="19" t="s">
        <v>12</v>
      </c>
      <c r="B27" s="14">
        <v>0</v>
      </c>
      <c r="C27" s="14">
        <v>3</v>
      </c>
      <c r="D27" s="14">
        <v>2</v>
      </c>
      <c r="E27" s="14">
        <v>12</v>
      </c>
      <c r="F27" s="14">
        <v>26</v>
      </c>
      <c r="G27" s="14">
        <v>1</v>
      </c>
      <c r="H27" s="14">
        <v>13</v>
      </c>
      <c r="I27" s="14">
        <v>1</v>
      </c>
      <c r="J27" s="14">
        <v>0</v>
      </c>
      <c r="K27" s="15">
        <v>0</v>
      </c>
      <c r="L27" s="15">
        <f>SUM(B27:K27)</f>
        <v>58</v>
      </c>
    </row>
    <row r="28" spans="1:12" s="2" customFormat="1" ht="12">
      <c r="A28" s="17" t="s">
        <v>43</v>
      </c>
      <c r="B28" s="18">
        <f>SUM(B26:B27)</f>
        <v>0</v>
      </c>
      <c r="C28" s="18">
        <f>SUM(C26:C27)</f>
        <v>4</v>
      </c>
      <c r="D28" s="18">
        <f>SUM(D26:D27)</f>
        <v>2</v>
      </c>
      <c r="E28" s="18">
        <f>+SUM(E26:E27)</f>
        <v>15</v>
      </c>
      <c r="F28" s="18">
        <f aca="true" t="shared" si="2" ref="F28:L28">SUM(F26:F27)</f>
        <v>48</v>
      </c>
      <c r="G28" s="18">
        <f t="shared" si="2"/>
        <v>8</v>
      </c>
      <c r="H28" s="18">
        <f t="shared" si="2"/>
        <v>32</v>
      </c>
      <c r="I28" s="18">
        <f t="shared" si="2"/>
        <v>2</v>
      </c>
      <c r="J28" s="18">
        <f t="shared" si="2"/>
        <v>3</v>
      </c>
      <c r="K28" s="46">
        <f t="shared" si="2"/>
        <v>0</v>
      </c>
      <c r="L28" s="46">
        <f t="shared" si="2"/>
        <v>114</v>
      </c>
    </row>
    <row r="29" spans="1:12" ht="12">
      <c r="A29" s="67" t="s">
        <v>38</v>
      </c>
      <c r="B29" s="71" t="s">
        <v>2</v>
      </c>
      <c r="C29" s="71"/>
      <c r="D29" s="71" t="s">
        <v>3</v>
      </c>
      <c r="E29" s="71"/>
      <c r="F29" s="71" t="s">
        <v>4</v>
      </c>
      <c r="G29" s="71"/>
      <c r="H29" s="71" t="s">
        <v>5</v>
      </c>
      <c r="I29" s="71"/>
      <c r="J29" s="70" t="s">
        <v>6</v>
      </c>
      <c r="K29" s="70"/>
      <c r="L29" s="67" t="s">
        <v>33</v>
      </c>
    </row>
    <row r="30" spans="1:12" ht="12">
      <c r="A30" s="68"/>
      <c r="B30" s="71" t="s">
        <v>7</v>
      </c>
      <c r="C30" s="71" t="s">
        <v>8</v>
      </c>
      <c r="D30" s="71" t="s">
        <v>7</v>
      </c>
      <c r="E30" s="71" t="s">
        <v>8</v>
      </c>
      <c r="F30" s="71" t="s">
        <v>7</v>
      </c>
      <c r="G30" s="71" t="s">
        <v>8</v>
      </c>
      <c r="H30" s="71" t="s">
        <v>7</v>
      </c>
      <c r="I30" s="71" t="s">
        <v>8</v>
      </c>
      <c r="J30" s="71" t="s">
        <v>7</v>
      </c>
      <c r="K30" s="71" t="s">
        <v>8</v>
      </c>
      <c r="L30" s="72"/>
    </row>
    <row r="31" spans="1:12" s="3" customFormat="1" ht="12">
      <c r="A31" s="19" t="s">
        <v>17</v>
      </c>
      <c r="B31" s="14">
        <v>0</v>
      </c>
      <c r="C31" s="14">
        <v>0</v>
      </c>
      <c r="D31" s="14">
        <v>0</v>
      </c>
      <c r="E31" s="14">
        <v>0</v>
      </c>
      <c r="F31" s="14">
        <v>1</v>
      </c>
      <c r="G31" s="14">
        <v>2</v>
      </c>
      <c r="H31" s="14">
        <v>33</v>
      </c>
      <c r="I31" s="14">
        <v>2</v>
      </c>
      <c r="J31" s="14">
        <v>9</v>
      </c>
      <c r="K31" s="15">
        <v>0</v>
      </c>
      <c r="L31" s="15">
        <f>SUM(B31:K31)</f>
        <v>47</v>
      </c>
    </row>
    <row r="32" spans="1:12" ht="12">
      <c r="A32" s="13" t="s">
        <v>18</v>
      </c>
      <c r="B32" s="14">
        <v>0</v>
      </c>
      <c r="C32" s="14">
        <v>1</v>
      </c>
      <c r="D32" s="14">
        <v>2</v>
      </c>
      <c r="E32" s="14">
        <v>1</v>
      </c>
      <c r="F32" s="14">
        <v>23</v>
      </c>
      <c r="G32" s="14">
        <v>17</v>
      </c>
      <c r="H32" s="14">
        <v>44</v>
      </c>
      <c r="I32" s="14">
        <v>1</v>
      </c>
      <c r="J32" s="14">
        <v>9</v>
      </c>
      <c r="K32" s="15">
        <v>0</v>
      </c>
      <c r="L32" s="15">
        <f>SUM(B32:K32)</f>
        <v>98</v>
      </c>
    </row>
    <row r="33" spans="1:12" s="2" customFormat="1" ht="12">
      <c r="A33" s="19" t="s">
        <v>12</v>
      </c>
      <c r="B33" s="14">
        <v>2</v>
      </c>
      <c r="C33" s="14">
        <v>0</v>
      </c>
      <c r="D33" s="14">
        <v>1</v>
      </c>
      <c r="E33" s="14">
        <v>6</v>
      </c>
      <c r="F33" s="14">
        <v>19</v>
      </c>
      <c r="G33" s="14">
        <v>3</v>
      </c>
      <c r="H33" s="14">
        <v>13</v>
      </c>
      <c r="I33" s="14">
        <v>0</v>
      </c>
      <c r="J33" s="14">
        <v>0</v>
      </c>
      <c r="K33" s="15">
        <v>0</v>
      </c>
      <c r="L33" s="15">
        <f>SUM(B33:K33)</f>
        <v>44</v>
      </c>
    </row>
    <row r="34" spans="1:12" s="2" customFormat="1" ht="12">
      <c r="A34" s="17" t="s">
        <v>44</v>
      </c>
      <c r="B34" s="18">
        <f>SUM(B31:B33)</f>
        <v>2</v>
      </c>
      <c r="C34" s="18">
        <f aca="true" t="shared" si="3" ref="C34:K34">SUM(C31:C33)</f>
        <v>1</v>
      </c>
      <c r="D34" s="18">
        <f t="shared" si="3"/>
        <v>3</v>
      </c>
      <c r="E34" s="18">
        <f t="shared" si="3"/>
        <v>7</v>
      </c>
      <c r="F34" s="18">
        <f t="shared" si="3"/>
        <v>43</v>
      </c>
      <c r="G34" s="18">
        <f t="shared" si="3"/>
        <v>22</v>
      </c>
      <c r="H34" s="18">
        <f t="shared" si="3"/>
        <v>90</v>
      </c>
      <c r="I34" s="18">
        <f t="shared" si="3"/>
        <v>3</v>
      </c>
      <c r="J34" s="18">
        <f t="shared" si="3"/>
        <v>18</v>
      </c>
      <c r="K34" s="46">
        <f t="shared" si="3"/>
        <v>0</v>
      </c>
      <c r="L34" s="46">
        <f>SUM(L33,L32,L31)</f>
        <v>189</v>
      </c>
    </row>
    <row r="35" spans="1:12" ht="12">
      <c r="A35" s="67" t="s">
        <v>39</v>
      </c>
      <c r="B35" s="71" t="s">
        <v>2</v>
      </c>
      <c r="C35" s="71"/>
      <c r="D35" s="71" t="s">
        <v>3</v>
      </c>
      <c r="E35" s="71"/>
      <c r="F35" s="71" t="s">
        <v>4</v>
      </c>
      <c r="G35" s="71"/>
      <c r="H35" s="71" t="s">
        <v>5</v>
      </c>
      <c r="I35" s="71"/>
      <c r="J35" s="70" t="s">
        <v>6</v>
      </c>
      <c r="K35" s="70"/>
      <c r="L35" s="67" t="s">
        <v>33</v>
      </c>
    </row>
    <row r="36" spans="1:12" ht="12">
      <c r="A36" s="68"/>
      <c r="B36" s="71" t="s">
        <v>7</v>
      </c>
      <c r="C36" s="71" t="s">
        <v>8</v>
      </c>
      <c r="D36" s="71" t="s">
        <v>7</v>
      </c>
      <c r="E36" s="71" t="s">
        <v>8</v>
      </c>
      <c r="F36" s="71" t="s">
        <v>7</v>
      </c>
      <c r="G36" s="71" t="s">
        <v>8</v>
      </c>
      <c r="H36" s="71" t="s">
        <v>7</v>
      </c>
      <c r="I36" s="71" t="s">
        <v>8</v>
      </c>
      <c r="J36" s="71" t="s">
        <v>7</v>
      </c>
      <c r="K36" s="71" t="s">
        <v>8</v>
      </c>
      <c r="L36" s="72"/>
    </row>
    <row r="37" spans="1:12" ht="12">
      <c r="A37" s="19" t="s">
        <v>19</v>
      </c>
      <c r="B37" s="14">
        <v>1</v>
      </c>
      <c r="C37" s="14">
        <v>0</v>
      </c>
      <c r="D37" s="14">
        <v>2</v>
      </c>
      <c r="E37" s="14">
        <v>0</v>
      </c>
      <c r="F37" s="14">
        <v>12</v>
      </c>
      <c r="G37" s="14">
        <v>8</v>
      </c>
      <c r="H37" s="14">
        <v>27</v>
      </c>
      <c r="I37" s="14">
        <v>2</v>
      </c>
      <c r="J37" s="14">
        <v>4</v>
      </c>
      <c r="K37" s="14">
        <v>0</v>
      </c>
      <c r="L37" s="14">
        <f>SUM(B37:K37)</f>
        <v>56</v>
      </c>
    </row>
    <row r="38" spans="1:12" ht="12">
      <c r="A38" s="19" t="s">
        <v>12</v>
      </c>
      <c r="B38" s="14">
        <v>0</v>
      </c>
      <c r="C38" s="14">
        <v>0</v>
      </c>
      <c r="D38" s="14">
        <v>0</v>
      </c>
      <c r="E38" s="14">
        <v>2</v>
      </c>
      <c r="F38" s="14">
        <v>25</v>
      </c>
      <c r="G38" s="14">
        <v>7</v>
      </c>
      <c r="H38" s="14">
        <v>17</v>
      </c>
      <c r="I38" s="14">
        <v>0</v>
      </c>
      <c r="J38" s="14">
        <v>2</v>
      </c>
      <c r="K38" s="15">
        <v>0</v>
      </c>
      <c r="L38" s="15">
        <f>SUM(B38:K38)</f>
        <v>53</v>
      </c>
    </row>
    <row r="39" spans="1:12" s="2" customFormat="1" ht="12">
      <c r="A39" s="19" t="s">
        <v>15</v>
      </c>
      <c r="B39" s="14">
        <v>0</v>
      </c>
      <c r="C39" s="14">
        <v>3</v>
      </c>
      <c r="D39" s="14">
        <v>1</v>
      </c>
      <c r="E39" s="14">
        <v>0</v>
      </c>
      <c r="F39" s="14">
        <v>5</v>
      </c>
      <c r="G39" s="14">
        <v>8</v>
      </c>
      <c r="H39" s="14">
        <v>46</v>
      </c>
      <c r="I39" s="14">
        <v>4</v>
      </c>
      <c r="J39" s="14">
        <v>4</v>
      </c>
      <c r="K39" s="15">
        <v>0</v>
      </c>
      <c r="L39" s="15">
        <f>SUM(B39:K39)</f>
        <v>71</v>
      </c>
    </row>
    <row r="40" spans="1:12" ht="12">
      <c r="A40" s="17" t="s">
        <v>46</v>
      </c>
      <c r="B40" s="18">
        <f aca="true" t="shared" si="4" ref="B40:K40">SUM(B37:B39)</f>
        <v>1</v>
      </c>
      <c r="C40" s="18">
        <f t="shared" si="4"/>
        <v>3</v>
      </c>
      <c r="D40" s="18">
        <f t="shared" si="4"/>
        <v>3</v>
      </c>
      <c r="E40" s="18">
        <f t="shared" si="4"/>
        <v>2</v>
      </c>
      <c r="F40" s="18">
        <f t="shared" si="4"/>
        <v>42</v>
      </c>
      <c r="G40" s="18">
        <f t="shared" si="4"/>
        <v>23</v>
      </c>
      <c r="H40" s="18">
        <f t="shared" si="4"/>
        <v>90</v>
      </c>
      <c r="I40" s="18">
        <f t="shared" si="4"/>
        <v>6</v>
      </c>
      <c r="J40" s="18">
        <f t="shared" si="4"/>
        <v>10</v>
      </c>
      <c r="K40" s="18">
        <f t="shared" si="4"/>
        <v>0</v>
      </c>
      <c r="L40" s="20">
        <f>SUM(L37:L39)</f>
        <v>180</v>
      </c>
    </row>
    <row r="41" spans="1:12" ht="12">
      <c r="A41" s="21" t="s">
        <v>45</v>
      </c>
      <c r="B41" s="71">
        <f aca="true" t="shared" si="5" ref="B41:L41">SUM(B40,B34,B28,B23,B17)</f>
        <v>9</v>
      </c>
      <c r="C41" s="71">
        <f t="shared" si="5"/>
        <v>26</v>
      </c>
      <c r="D41" s="71">
        <f t="shared" si="5"/>
        <v>76</v>
      </c>
      <c r="E41" s="71">
        <f t="shared" si="5"/>
        <v>68</v>
      </c>
      <c r="F41" s="71">
        <f t="shared" si="5"/>
        <v>371</v>
      </c>
      <c r="G41" s="71">
        <f t="shared" si="5"/>
        <v>117</v>
      </c>
      <c r="H41" s="71">
        <f t="shared" si="5"/>
        <v>458</v>
      </c>
      <c r="I41" s="71">
        <f t="shared" si="5"/>
        <v>31</v>
      </c>
      <c r="J41" s="71">
        <f t="shared" si="5"/>
        <v>59</v>
      </c>
      <c r="K41" s="78">
        <f t="shared" si="5"/>
        <v>0</v>
      </c>
      <c r="L41" s="23">
        <f t="shared" si="5"/>
        <v>1215</v>
      </c>
    </row>
    <row r="42" spans="1:12" ht="12">
      <c r="A42" s="24" t="s">
        <v>60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1:193" ht="12.75">
      <c r="A43" s="26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1:193" ht="12.75">
      <c r="A44" s="26"/>
      <c r="B44" s="25"/>
      <c r="C44" s="25"/>
      <c r="D44" s="25" t="s">
        <v>20</v>
      </c>
      <c r="E44" s="25"/>
      <c r="F44" s="25"/>
      <c r="G44" s="25"/>
      <c r="H44" s="25"/>
      <c r="I44" s="25"/>
      <c r="J44" s="25"/>
      <c r="K44" s="25"/>
      <c r="L44" s="25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1:193" ht="12.75">
      <c r="A45" s="26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5.75">
      <c r="A46" s="104"/>
      <c r="B46" s="104"/>
      <c r="C46" s="104"/>
      <c r="D46" s="104"/>
      <c r="E46" s="104"/>
      <c r="F46" s="104"/>
      <c r="G46" s="104"/>
      <c r="H46" s="104"/>
      <c r="I46" s="27"/>
      <c r="J46" s="27"/>
      <c r="K46" s="27"/>
      <c r="L46" s="27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>
      <c r="A47" s="104"/>
      <c r="B47" s="104"/>
      <c r="C47" s="104"/>
      <c r="D47" s="104"/>
      <c r="E47" s="104"/>
      <c r="F47" s="104"/>
      <c r="G47" s="104"/>
      <c r="H47" s="104"/>
      <c r="I47" s="27"/>
      <c r="J47" s="27"/>
      <c r="K47" s="27"/>
      <c r="L47" s="2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5.75">
      <c r="A48" s="104"/>
      <c r="B48" s="104"/>
      <c r="C48" s="104"/>
      <c r="D48" s="104"/>
      <c r="E48" s="104"/>
      <c r="F48" s="104"/>
      <c r="G48" s="104"/>
      <c r="H48" s="104"/>
      <c r="I48" s="27"/>
      <c r="J48" s="27"/>
      <c r="K48" s="27"/>
      <c r="L48" s="27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2" s="4" customFormat="1" ht="15">
      <c r="A49" s="10" t="str">
        <f>C5</f>
        <v>Posição em 30 de junho de 2012</v>
      </c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</row>
    <row r="50" spans="1:12" s="4" customFormat="1" ht="12.75">
      <c r="A50" s="103" t="s">
        <v>49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</row>
    <row r="51" spans="1:12" s="4" customFormat="1" ht="12.75">
      <c r="A51" s="95" t="s">
        <v>48</v>
      </c>
      <c r="B51" s="95" t="s">
        <v>21</v>
      </c>
      <c r="C51" s="30" t="s">
        <v>22</v>
      </c>
      <c r="D51" s="95" t="s">
        <v>23</v>
      </c>
      <c r="E51" s="30" t="s">
        <v>22</v>
      </c>
      <c r="F51" s="95" t="s">
        <v>24</v>
      </c>
      <c r="G51" s="30" t="s">
        <v>22</v>
      </c>
      <c r="H51" s="95" t="s">
        <v>25</v>
      </c>
      <c r="I51" s="30" t="s">
        <v>22</v>
      </c>
      <c r="J51" s="30" t="s">
        <v>26</v>
      </c>
      <c r="K51" s="30" t="s">
        <v>22</v>
      </c>
      <c r="L51" s="95" t="s">
        <v>33</v>
      </c>
    </row>
    <row r="52" spans="1:12" s="4" customFormat="1" ht="12.75">
      <c r="A52" s="96"/>
      <c r="B52" s="96"/>
      <c r="C52" s="31" t="s">
        <v>48</v>
      </c>
      <c r="D52" s="96"/>
      <c r="E52" s="31" t="s">
        <v>48</v>
      </c>
      <c r="F52" s="96"/>
      <c r="G52" s="31" t="s">
        <v>48</v>
      </c>
      <c r="H52" s="96"/>
      <c r="I52" s="31" t="s">
        <v>48</v>
      </c>
      <c r="J52" s="31" t="s">
        <v>50</v>
      </c>
      <c r="K52" s="31" t="s">
        <v>48</v>
      </c>
      <c r="L52" s="96"/>
    </row>
    <row r="53" spans="1:12" s="4" customFormat="1" ht="12.75">
      <c r="A53" s="19" t="s">
        <v>28</v>
      </c>
      <c r="B53" s="14">
        <f>B17</f>
        <v>5</v>
      </c>
      <c r="C53" s="32">
        <f>B53/$L$53</f>
        <v>0.01152073732718894</v>
      </c>
      <c r="D53" s="14">
        <f>D17</f>
        <v>48</v>
      </c>
      <c r="E53" s="32">
        <f>D53/$L$53</f>
        <v>0.11059907834101383</v>
      </c>
      <c r="F53" s="14">
        <f>F17</f>
        <v>159</v>
      </c>
      <c r="G53" s="32">
        <f>F53/$L$53</f>
        <v>0.3663594470046083</v>
      </c>
      <c r="H53" s="14">
        <f>H17</f>
        <v>200</v>
      </c>
      <c r="I53" s="32">
        <f>H53/$L$53</f>
        <v>0.4608294930875576</v>
      </c>
      <c r="J53" s="14">
        <f>J17</f>
        <v>22</v>
      </c>
      <c r="K53" s="32">
        <f>J53/L53</f>
        <v>0.05069124423963134</v>
      </c>
      <c r="L53" s="15">
        <f>B53+D53+F53+H53+J53</f>
        <v>434</v>
      </c>
    </row>
    <row r="54" spans="1:193" ht="12" customHeight="1">
      <c r="A54" s="19" t="s">
        <v>29</v>
      </c>
      <c r="B54" s="14">
        <f>B23</f>
        <v>1</v>
      </c>
      <c r="C54" s="32">
        <f>B54/$L$54</f>
        <v>0.006578947368421052</v>
      </c>
      <c r="D54" s="14">
        <f>D23</f>
        <v>20</v>
      </c>
      <c r="E54" s="32">
        <f>D54/$L$54</f>
        <v>0.13157894736842105</v>
      </c>
      <c r="F54" s="14">
        <f>F23</f>
        <v>79</v>
      </c>
      <c r="G54" s="32">
        <f>F54/$L$54</f>
        <v>0.5197368421052632</v>
      </c>
      <c r="H54" s="14">
        <f>H23</f>
        <v>46</v>
      </c>
      <c r="I54" s="32">
        <f>H54/L54</f>
        <v>0.3026315789473684</v>
      </c>
      <c r="J54" s="14">
        <f>J23</f>
        <v>6</v>
      </c>
      <c r="K54" s="32">
        <f>J54/L54</f>
        <v>0.039473684210526314</v>
      </c>
      <c r="L54" s="33">
        <f>B54+D54+F54+H54+J54</f>
        <v>152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9" t="s">
        <v>30</v>
      </c>
      <c r="B55" s="14">
        <f>B28</f>
        <v>0</v>
      </c>
      <c r="C55" s="32">
        <f>B55/$L$55</f>
        <v>0</v>
      </c>
      <c r="D55" s="14">
        <f>D28</f>
        <v>2</v>
      </c>
      <c r="E55" s="32">
        <f>D55/$L$55</f>
        <v>0.023529411764705882</v>
      </c>
      <c r="F55" s="14">
        <f>F28</f>
        <v>48</v>
      </c>
      <c r="G55" s="32">
        <f>F55/$L$55</f>
        <v>0.5647058823529412</v>
      </c>
      <c r="H55" s="14">
        <f>H28</f>
        <v>32</v>
      </c>
      <c r="I55" s="32">
        <f>H55/L55</f>
        <v>0.3764705882352941</v>
      </c>
      <c r="J55" s="14">
        <f>J28</f>
        <v>3</v>
      </c>
      <c r="K55" s="32">
        <f>J55/L55</f>
        <v>0.03529411764705882</v>
      </c>
      <c r="L55" s="33">
        <f>B55+D55+F55+H55+J55</f>
        <v>85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2.75">
      <c r="A56" s="19" t="s">
        <v>31</v>
      </c>
      <c r="B56" s="14">
        <f>B34</f>
        <v>2</v>
      </c>
      <c r="C56" s="32">
        <f>B56/$L$56</f>
        <v>0.01282051282051282</v>
      </c>
      <c r="D56" s="14">
        <f>D34</f>
        <v>3</v>
      </c>
      <c r="E56" s="32">
        <f>D56/$L$56</f>
        <v>0.019230769230769232</v>
      </c>
      <c r="F56" s="14">
        <f>F34</f>
        <v>43</v>
      </c>
      <c r="G56" s="32">
        <f>F56/$L$56</f>
        <v>0.27564102564102566</v>
      </c>
      <c r="H56" s="14">
        <f>H34</f>
        <v>90</v>
      </c>
      <c r="I56" s="32">
        <f>H56/L56</f>
        <v>0.5769230769230769</v>
      </c>
      <c r="J56" s="14">
        <f>J34</f>
        <v>18</v>
      </c>
      <c r="K56" s="32">
        <f>J56/L56</f>
        <v>0.11538461538461539</v>
      </c>
      <c r="L56" s="33">
        <f>B56+D56+F56+H56+J56</f>
        <v>156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1:193" ht="12.75">
      <c r="A57" s="19" t="s">
        <v>32</v>
      </c>
      <c r="B57" s="14">
        <f>B40</f>
        <v>1</v>
      </c>
      <c r="C57" s="32">
        <f>B57/$L$57</f>
        <v>0.00684931506849315</v>
      </c>
      <c r="D57" s="14">
        <f>D40</f>
        <v>3</v>
      </c>
      <c r="E57" s="32">
        <f>D57/$L$57</f>
        <v>0.02054794520547945</v>
      </c>
      <c r="F57" s="14">
        <f>F40</f>
        <v>42</v>
      </c>
      <c r="G57" s="32">
        <f>F57/$L$57</f>
        <v>0.2876712328767123</v>
      </c>
      <c r="H57" s="14">
        <f>H40</f>
        <v>90</v>
      </c>
      <c r="I57" s="32">
        <f>H57/L57</f>
        <v>0.6164383561643836</v>
      </c>
      <c r="J57" s="14">
        <f>J40</f>
        <v>10</v>
      </c>
      <c r="K57" s="32">
        <f>J57/L57</f>
        <v>0.0684931506849315</v>
      </c>
      <c r="L57" s="14">
        <f>B57+D57+F57+H57+J57</f>
        <v>146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1:193" ht="12.75">
      <c r="A58" s="34" t="s">
        <v>33</v>
      </c>
      <c r="B58" s="69">
        <f>SUM(B53:B57)</f>
        <v>9</v>
      </c>
      <c r="C58" s="35">
        <f>B58/$L$58</f>
        <v>0.009249743062692703</v>
      </c>
      <c r="D58" s="69">
        <f>SUM(D53:D57)</f>
        <v>76</v>
      </c>
      <c r="E58" s="35">
        <f>D58/$L$58</f>
        <v>0.07810894141829394</v>
      </c>
      <c r="F58" s="69">
        <f>SUM(F53:F57)</f>
        <v>371</v>
      </c>
      <c r="G58" s="35">
        <f>F58/$L$58</f>
        <v>0.381294964028777</v>
      </c>
      <c r="H58" s="69">
        <f>SUM(H53:H57)</f>
        <v>458</v>
      </c>
      <c r="I58" s="35">
        <f>H58/$L$58</f>
        <v>0.47070914696813976</v>
      </c>
      <c r="J58" s="69">
        <f>SUM(J53:J57)</f>
        <v>59</v>
      </c>
      <c r="K58" s="35">
        <f>J58/$L$58</f>
        <v>0.06063720452209661</v>
      </c>
      <c r="L58" s="36">
        <f>SUM(L53:L57)</f>
        <v>973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1:193" ht="12.75">
      <c r="A59" s="6"/>
      <c r="B59" s="7">
        <f>B58/L58</f>
        <v>0.009249743062692703</v>
      </c>
      <c r="C59" s="7"/>
      <c r="D59" s="7">
        <f>D58/L58</f>
        <v>0.07810894141829394</v>
      </c>
      <c r="E59" s="7"/>
      <c r="F59" s="7">
        <f>F58/L58</f>
        <v>0.381294964028777</v>
      </c>
      <c r="G59" s="7"/>
      <c r="H59" s="7">
        <f>H58/L58</f>
        <v>0.47070914696813976</v>
      </c>
      <c r="I59" s="7"/>
      <c r="J59" s="7">
        <f>J58/L58</f>
        <v>0.06063720452209661</v>
      </c>
      <c r="K59" s="7"/>
      <c r="L59" s="8">
        <f>SUM(B59:J59)</f>
        <v>1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12.75">
      <c r="A60" s="6"/>
      <c r="B60" s="11"/>
      <c r="C60" s="37"/>
      <c r="D60" s="6"/>
      <c r="E60" s="6"/>
      <c r="F60" s="6"/>
      <c r="G60" s="6"/>
      <c r="H60" s="6"/>
      <c r="I60" s="6"/>
      <c r="J60" s="6"/>
      <c r="K60" s="6"/>
      <c r="L60" s="6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03" t="s">
        <v>51</v>
      </c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>
      <c r="A62" s="95" t="s">
        <v>48</v>
      </c>
      <c r="B62" s="95" t="s">
        <v>21</v>
      </c>
      <c r="C62" s="30" t="s">
        <v>22</v>
      </c>
      <c r="D62" s="95" t="s">
        <v>23</v>
      </c>
      <c r="E62" s="30" t="s">
        <v>22</v>
      </c>
      <c r="F62" s="95" t="s">
        <v>24</v>
      </c>
      <c r="G62" s="30" t="s">
        <v>22</v>
      </c>
      <c r="H62" s="95" t="s">
        <v>25</v>
      </c>
      <c r="I62" s="30" t="s">
        <v>22</v>
      </c>
      <c r="J62" s="30" t="s">
        <v>26</v>
      </c>
      <c r="K62" s="30" t="s">
        <v>22</v>
      </c>
      <c r="L62" s="95" t="s">
        <v>33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96"/>
      <c r="B63" s="96"/>
      <c r="C63" s="31" t="s">
        <v>48</v>
      </c>
      <c r="D63" s="96"/>
      <c r="E63" s="31" t="s">
        <v>48</v>
      </c>
      <c r="F63" s="96"/>
      <c r="G63" s="31" t="s">
        <v>48</v>
      </c>
      <c r="H63" s="96"/>
      <c r="I63" s="31" t="s">
        <v>48</v>
      </c>
      <c r="J63" s="31" t="s">
        <v>50</v>
      </c>
      <c r="K63" s="31" t="s">
        <v>48</v>
      </c>
      <c r="L63" s="96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9" t="s">
        <v>28</v>
      </c>
      <c r="B64" s="14">
        <f>C17</f>
        <v>9</v>
      </c>
      <c r="C64" s="32">
        <f aca="true" t="shared" si="6" ref="C64:C69">B64/L64</f>
        <v>0.1</v>
      </c>
      <c r="D64" s="14">
        <f>E17</f>
        <v>23</v>
      </c>
      <c r="E64" s="32">
        <f aca="true" t="shared" si="7" ref="E64:E69">D64/L64</f>
        <v>0.25555555555555554</v>
      </c>
      <c r="F64" s="14">
        <f>G17</f>
        <v>45</v>
      </c>
      <c r="G64" s="32">
        <f aca="true" t="shared" si="8" ref="G64:G69">F64/L64</f>
        <v>0.5</v>
      </c>
      <c r="H64" s="14">
        <f>I17</f>
        <v>13</v>
      </c>
      <c r="I64" s="32">
        <f aca="true" t="shared" si="9" ref="I64:I69">H64/L64</f>
        <v>0.14444444444444443</v>
      </c>
      <c r="J64" s="14">
        <f>K17</f>
        <v>0</v>
      </c>
      <c r="K64" s="32">
        <f aca="true" t="shared" si="10" ref="K64:K69">J64/L64</f>
        <v>0</v>
      </c>
      <c r="L64" s="33">
        <f>B64+D64+F64+H64+J64</f>
        <v>90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2" s="5" customFormat="1" ht="12.75">
      <c r="A65" s="19" t="s">
        <v>29</v>
      </c>
      <c r="B65" s="14">
        <f>C23</f>
        <v>9</v>
      </c>
      <c r="C65" s="32">
        <f t="shared" si="6"/>
        <v>0.16071428571428573</v>
      </c>
      <c r="D65" s="14">
        <f>E23</f>
        <v>21</v>
      </c>
      <c r="E65" s="32">
        <f t="shared" si="7"/>
        <v>0.375</v>
      </c>
      <c r="F65" s="14">
        <f>G23</f>
        <v>19</v>
      </c>
      <c r="G65" s="32">
        <f t="shared" si="8"/>
        <v>0.3392857142857143</v>
      </c>
      <c r="H65" s="14">
        <f>I23</f>
        <v>7</v>
      </c>
      <c r="I65" s="32">
        <f t="shared" si="9"/>
        <v>0.125</v>
      </c>
      <c r="J65" s="14">
        <f>K23</f>
        <v>0</v>
      </c>
      <c r="K65" s="32">
        <f t="shared" si="10"/>
        <v>0</v>
      </c>
      <c r="L65" s="33">
        <f>B65+D65+F65+H65+J65</f>
        <v>56</v>
      </c>
    </row>
    <row r="66" spans="1:193" ht="12.75">
      <c r="A66" s="19" t="s">
        <v>30</v>
      </c>
      <c r="B66" s="14">
        <f>C28</f>
        <v>4</v>
      </c>
      <c r="C66" s="32">
        <f t="shared" si="6"/>
        <v>0.13793103448275862</v>
      </c>
      <c r="D66" s="14">
        <f>E28</f>
        <v>15</v>
      </c>
      <c r="E66" s="32">
        <f t="shared" si="7"/>
        <v>0.5172413793103449</v>
      </c>
      <c r="F66" s="14">
        <f>G28</f>
        <v>8</v>
      </c>
      <c r="G66" s="32">
        <f t="shared" si="8"/>
        <v>0.27586206896551724</v>
      </c>
      <c r="H66" s="14">
        <f>I28</f>
        <v>2</v>
      </c>
      <c r="I66" s="32">
        <f t="shared" si="9"/>
        <v>0.06896551724137931</v>
      </c>
      <c r="J66" s="14">
        <f>K28</f>
        <v>0</v>
      </c>
      <c r="K66" s="32">
        <f t="shared" si="10"/>
        <v>0</v>
      </c>
      <c r="L66" s="33">
        <f>B66+D66+F66+H66+J66</f>
        <v>29</v>
      </c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9" t="s">
        <v>31</v>
      </c>
      <c r="B67" s="14">
        <f>C34</f>
        <v>1</v>
      </c>
      <c r="C67" s="32">
        <f t="shared" si="6"/>
        <v>0.030303030303030304</v>
      </c>
      <c r="D67" s="14">
        <f>E34</f>
        <v>7</v>
      </c>
      <c r="E67" s="32">
        <f t="shared" si="7"/>
        <v>0.21212121212121213</v>
      </c>
      <c r="F67" s="14">
        <f>G34</f>
        <v>22</v>
      </c>
      <c r="G67" s="32">
        <f t="shared" si="8"/>
        <v>0.6666666666666666</v>
      </c>
      <c r="H67" s="14">
        <f>I34</f>
        <v>3</v>
      </c>
      <c r="I67" s="32">
        <f t="shared" si="9"/>
        <v>0.09090909090909091</v>
      </c>
      <c r="J67" s="14">
        <f>K34</f>
        <v>0</v>
      </c>
      <c r="K67" s="32">
        <f t="shared" si="10"/>
        <v>0</v>
      </c>
      <c r="L67" s="15">
        <f>B67+D67+F67+H67+J67</f>
        <v>33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9" t="s">
        <v>32</v>
      </c>
      <c r="B68" s="14">
        <f>C40</f>
        <v>3</v>
      </c>
      <c r="C68" s="32">
        <f t="shared" si="6"/>
        <v>0.08823529411764706</v>
      </c>
      <c r="D68" s="14">
        <f>E40</f>
        <v>2</v>
      </c>
      <c r="E68" s="32">
        <f t="shared" si="7"/>
        <v>0.058823529411764705</v>
      </c>
      <c r="F68" s="14">
        <f>G40</f>
        <v>23</v>
      </c>
      <c r="G68" s="32">
        <f t="shared" si="8"/>
        <v>0.6764705882352942</v>
      </c>
      <c r="H68" s="14">
        <f>I40</f>
        <v>6</v>
      </c>
      <c r="I68" s="32">
        <f t="shared" si="9"/>
        <v>0.17647058823529413</v>
      </c>
      <c r="J68" s="14">
        <f>K40</f>
        <v>0</v>
      </c>
      <c r="K68" s="32">
        <f t="shared" si="10"/>
        <v>0</v>
      </c>
      <c r="L68" s="15">
        <f>B68+D68+F68+H68+J68</f>
        <v>34</v>
      </c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 s="34" t="s">
        <v>33</v>
      </c>
      <c r="B69" s="69">
        <f>SUM(B64:B68)</f>
        <v>26</v>
      </c>
      <c r="C69" s="35">
        <f t="shared" si="6"/>
        <v>0.10743801652892562</v>
      </c>
      <c r="D69" s="69">
        <f>SUM(D64:D68)</f>
        <v>68</v>
      </c>
      <c r="E69" s="35">
        <f t="shared" si="7"/>
        <v>0.2809917355371901</v>
      </c>
      <c r="F69" s="69">
        <f>SUM(F64:F68)</f>
        <v>117</v>
      </c>
      <c r="G69" s="35">
        <f t="shared" si="8"/>
        <v>0.4834710743801653</v>
      </c>
      <c r="H69" s="69">
        <f>SUM(H64:H68)</f>
        <v>31</v>
      </c>
      <c r="I69" s="35">
        <f t="shared" si="9"/>
        <v>0.128099173553719</v>
      </c>
      <c r="J69" s="69">
        <f>SUM(J64:J68)</f>
        <v>0</v>
      </c>
      <c r="K69" s="35">
        <f t="shared" si="10"/>
        <v>0</v>
      </c>
      <c r="L69" s="36">
        <f>SUM(L64:L68)</f>
        <v>242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 s="6"/>
      <c r="B70" s="7">
        <f>B69/L69</f>
        <v>0.10743801652892562</v>
      </c>
      <c r="C70" s="7"/>
      <c r="D70" s="7">
        <f>D69/L69</f>
        <v>0.2809917355371901</v>
      </c>
      <c r="E70" s="7"/>
      <c r="F70" s="7">
        <f>F69/L69</f>
        <v>0.4834710743801653</v>
      </c>
      <c r="G70" s="7"/>
      <c r="H70" s="7">
        <f>H69/L69</f>
        <v>0.128099173553719</v>
      </c>
      <c r="I70" s="7"/>
      <c r="J70" s="7">
        <f>J69/L69</f>
        <v>0</v>
      </c>
      <c r="K70" s="7"/>
      <c r="L70" s="8">
        <f>SUM(B70:J70)</f>
        <v>1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 s="6"/>
      <c r="B71" s="11"/>
      <c r="C71" s="11"/>
      <c r="D71" s="6"/>
      <c r="E71" s="6"/>
      <c r="F71" s="6"/>
      <c r="G71" s="6"/>
      <c r="H71" s="6"/>
      <c r="I71" s="6"/>
      <c r="J71" s="6"/>
      <c r="K71" s="6"/>
      <c r="L71" s="6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 s="103" t="s">
        <v>52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 s="95" t="s">
        <v>48</v>
      </c>
      <c r="B73" s="95" t="s">
        <v>21</v>
      </c>
      <c r="C73" s="30" t="s">
        <v>22</v>
      </c>
      <c r="D73" s="95" t="s">
        <v>23</v>
      </c>
      <c r="E73" s="30" t="s">
        <v>22</v>
      </c>
      <c r="F73" s="95" t="s">
        <v>24</v>
      </c>
      <c r="G73" s="30" t="s">
        <v>22</v>
      </c>
      <c r="H73" s="95" t="s">
        <v>25</v>
      </c>
      <c r="I73" s="30" t="s">
        <v>22</v>
      </c>
      <c r="J73" s="30" t="s">
        <v>26</v>
      </c>
      <c r="K73" s="30" t="s">
        <v>22</v>
      </c>
      <c r="L73" s="95" t="s">
        <v>33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 s="96"/>
      <c r="B74" s="96"/>
      <c r="C74" s="31" t="s">
        <v>48</v>
      </c>
      <c r="D74" s="96"/>
      <c r="E74" s="31" t="s">
        <v>48</v>
      </c>
      <c r="F74" s="96"/>
      <c r="G74" s="31" t="s">
        <v>48</v>
      </c>
      <c r="H74" s="96"/>
      <c r="I74" s="31" t="s">
        <v>48</v>
      </c>
      <c r="J74" s="31" t="s">
        <v>27</v>
      </c>
      <c r="K74" s="31" t="s">
        <v>48</v>
      </c>
      <c r="L74" s="96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 s="19" t="s">
        <v>28</v>
      </c>
      <c r="B75" s="14">
        <f>B64+B53</f>
        <v>14</v>
      </c>
      <c r="C75" s="32">
        <f>B75/L75</f>
        <v>0.026717557251908396</v>
      </c>
      <c r="D75" s="14">
        <f>D64+D53</f>
        <v>71</v>
      </c>
      <c r="E75" s="32">
        <f>D75/L75</f>
        <v>0.13549618320610687</v>
      </c>
      <c r="F75" s="14">
        <f>F64+F53</f>
        <v>204</v>
      </c>
      <c r="G75" s="32">
        <f>F75/L75</f>
        <v>0.3893129770992366</v>
      </c>
      <c r="H75" s="14">
        <f>H64+H53</f>
        <v>213</v>
      </c>
      <c r="I75" s="32">
        <f>H75/L75</f>
        <v>0.4064885496183206</v>
      </c>
      <c r="J75" s="14">
        <f>J64+J53</f>
        <v>22</v>
      </c>
      <c r="K75" s="32">
        <f>J75/L75</f>
        <v>0.04198473282442748</v>
      </c>
      <c r="L75" s="15">
        <f>B75+D75+F75+H75+J75</f>
        <v>524</v>
      </c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1:193" ht="12.75">
      <c r="A76" s="19" t="s">
        <v>29</v>
      </c>
      <c r="B76" s="14">
        <f>B65+B54</f>
        <v>10</v>
      </c>
      <c r="C76" s="32">
        <f>B76/L76</f>
        <v>0.04807692307692308</v>
      </c>
      <c r="D76" s="14">
        <f>D65+D54</f>
        <v>41</v>
      </c>
      <c r="E76" s="32">
        <f>D76/L76</f>
        <v>0.1971153846153846</v>
      </c>
      <c r="F76" s="14">
        <f>F65+F54</f>
        <v>98</v>
      </c>
      <c r="G76" s="32">
        <f>F76/L76</f>
        <v>0.47115384615384615</v>
      </c>
      <c r="H76" s="14">
        <f>H65+H54</f>
        <v>53</v>
      </c>
      <c r="I76" s="32">
        <f>H76/L76</f>
        <v>0.2548076923076923</v>
      </c>
      <c r="J76" s="14">
        <f>J65+J54</f>
        <v>6</v>
      </c>
      <c r="K76" s="32">
        <f>J76/L76</f>
        <v>0.028846153846153848</v>
      </c>
      <c r="L76" s="15">
        <f>B76+D76+F76+H76+J76</f>
        <v>208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1:193" ht="12.75">
      <c r="A77" s="19" t="s">
        <v>30</v>
      </c>
      <c r="B77" s="14">
        <f>B66+B55</f>
        <v>4</v>
      </c>
      <c r="C77" s="32">
        <f>B77/L77</f>
        <v>0.03508771929824561</v>
      </c>
      <c r="D77" s="14">
        <f>D66+D55</f>
        <v>17</v>
      </c>
      <c r="E77" s="32">
        <f>D77/L77</f>
        <v>0.14912280701754385</v>
      </c>
      <c r="F77" s="14">
        <f>F66+F55</f>
        <v>56</v>
      </c>
      <c r="G77" s="32">
        <f>F77/L77</f>
        <v>0.49122807017543857</v>
      </c>
      <c r="H77" s="14">
        <f>H66+H55</f>
        <v>34</v>
      </c>
      <c r="I77" s="32">
        <f>H77/L77</f>
        <v>0.2982456140350877</v>
      </c>
      <c r="J77" s="14">
        <f>J66+J55</f>
        <v>3</v>
      </c>
      <c r="K77" s="32">
        <f>J77/L77</f>
        <v>0.02631578947368421</v>
      </c>
      <c r="L77" s="15">
        <f>B77+D77+F77+H77+J77</f>
        <v>114</v>
      </c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1:12" ht="12">
      <c r="A78" s="19" t="s">
        <v>31</v>
      </c>
      <c r="B78" s="14">
        <f>B67+B56</f>
        <v>3</v>
      </c>
      <c r="C78" s="32">
        <f>B78/L78</f>
        <v>0.015873015873015872</v>
      </c>
      <c r="D78" s="14">
        <f>D67+D56</f>
        <v>10</v>
      </c>
      <c r="E78" s="32">
        <f>D78/L78</f>
        <v>0.05291005291005291</v>
      </c>
      <c r="F78" s="14">
        <f>F67+F56</f>
        <v>65</v>
      </c>
      <c r="G78" s="32">
        <f>F78/L78</f>
        <v>0.3439153439153439</v>
      </c>
      <c r="H78" s="14">
        <f>H67+H56</f>
        <v>93</v>
      </c>
      <c r="I78" s="32">
        <f>H78/L78</f>
        <v>0.49206349206349204</v>
      </c>
      <c r="J78" s="14">
        <f>J67+J56</f>
        <v>18</v>
      </c>
      <c r="K78" s="32">
        <f>J78/L78</f>
        <v>0.09523809523809523</v>
      </c>
      <c r="L78" s="15">
        <f>B78+D78+F78+H78+J78</f>
        <v>189</v>
      </c>
    </row>
    <row r="79" spans="1:12" ht="12">
      <c r="A79" s="19" t="s">
        <v>32</v>
      </c>
      <c r="B79" s="14">
        <f>B68+B57</f>
        <v>4</v>
      </c>
      <c r="C79" s="32">
        <f>B79/L79</f>
        <v>0.022222222222222223</v>
      </c>
      <c r="D79" s="14">
        <f>D68+D57</f>
        <v>5</v>
      </c>
      <c r="E79" s="32">
        <f>D79/L79</f>
        <v>0.027777777777777776</v>
      </c>
      <c r="F79" s="14">
        <f>F68+F57</f>
        <v>65</v>
      </c>
      <c r="G79" s="32">
        <f>F79/L79</f>
        <v>0.3611111111111111</v>
      </c>
      <c r="H79" s="14">
        <f>H68+H57</f>
        <v>96</v>
      </c>
      <c r="I79" s="32">
        <f>H79/L79</f>
        <v>0.5333333333333333</v>
      </c>
      <c r="J79" s="14">
        <f>J68+J57</f>
        <v>10</v>
      </c>
      <c r="K79" s="32">
        <f>J79/L79</f>
        <v>0.05555555555555555</v>
      </c>
      <c r="L79" s="15">
        <f>B79+D79+F79+H79+J79</f>
        <v>180</v>
      </c>
    </row>
    <row r="80" spans="1:12" ht="12">
      <c r="A80" s="34" t="s">
        <v>33</v>
      </c>
      <c r="B80" s="69">
        <f>SUM(B75:B79)</f>
        <v>35</v>
      </c>
      <c r="C80" s="35">
        <f>B80/$L$80</f>
        <v>0.02880658436213992</v>
      </c>
      <c r="D80" s="69">
        <f>SUM(D75:D79)</f>
        <v>144</v>
      </c>
      <c r="E80" s="35">
        <f>D80/$L$80</f>
        <v>0.11851851851851852</v>
      </c>
      <c r="F80" s="69">
        <f>SUM(F75:F79)</f>
        <v>488</v>
      </c>
      <c r="G80" s="35">
        <f>F80/$L$80</f>
        <v>0.4016460905349794</v>
      </c>
      <c r="H80" s="69">
        <f>SUM(H75:H79)</f>
        <v>489</v>
      </c>
      <c r="I80" s="35">
        <f>H80/$L$80</f>
        <v>0.4024691358024691</v>
      </c>
      <c r="J80" s="69">
        <f>SUM(J75:J79)</f>
        <v>59</v>
      </c>
      <c r="K80" s="35">
        <f>J80/$L$80</f>
        <v>0.048559670781893</v>
      </c>
      <c r="L80" s="23">
        <f>SUM(L75:L79)</f>
        <v>1215</v>
      </c>
    </row>
    <row r="81" spans="1:12" ht="12">
      <c r="A81" s="6"/>
      <c r="B81" s="7">
        <f>B80/L80</f>
        <v>0.02880658436213992</v>
      </c>
      <c r="C81" s="7"/>
      <c r="D81" s="7">
        <f>D80/L80</f>
        <v>0.11851851851851852</v>
      </c>
      <c r="E81" s="7"/>
      <c r="F81" s="7">
        <f>F80/L80</f>
        <v>0.4016460905349794</v>
      </c>
      <c r="G81" s="7"/>
      <c r="H81" s="7">
        <f>H80/L80</f>
        <v>0.4024691358024691</v>
      </c>
      <c r="I81" s="7"/>
      <c r="J81" s="7">
        <f>J80/L80</f>
        <v>0.048559670781893</v>
      </c>
      <c r="K81" s="7"/>
      <c r="L81" s="8">
        <f>SUM(B81:J81)</f>
        <v>1</v>
      </c>
    </row>
    <row r="82" spans="1:12" ht="12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8"/>
    </row>
    <row r="83" spans="1:12" ht="12" hidden="1">
      <c r="A83" s="6"/>
      <c r="B83" s="7"/>
      <c r="C83" s="7"/>
      <c r="D83" s="7"/>
      <c r="E83" s="7"/>
      <c r="F83" s="7"/>
      <c r="G83" s="7"/>
      <c r="H83" s="7"/>
      <c r="I83" s="7"/>
      <c r="J83" s="7"/>
      <c r="K83" s="7"/>
      <c r="L83" s="8"/>
    </row>
    <row r="84" spans="1:12" ht="12">
      <c r="A84" s="38" t="s">
        <v>40</v>
      </c>
      <c r="B84" s="18" t="s">
        <v>7</v>
      </c>
      <c r="C84" s="18" t="s">
        <v>34</v>
      </c>
      <c r="D84" s="18" t="s">
        <v>33</v>
      </c>
      <c r="E84" s="7"/>
      <c r="F84" s="7"/>
      <c r="G84" s="7"/>
      <c r="H84" s="7"/>
      <c r="I84" s="7"/>
      <c r="J84" s="7"/>
      <c r="K84" s="7"/>
      <c r="L84" s="8"/>
    </row>
    <row r="85" spans="1:12" ht="12">
      <c r="A85" s="19" t="s">
        <v>53</v>
      </c>
      <c r="B85" s="15">
        <f>B58</f>
        <v>9</v>
      </c>
      <c r="C85" s="39">
        <f>B69</f>
        <v>26</v>
      </c>
      <c r="D85" s="40">
        <f>B80</f>
        <v>35</v>
      </c>
      <c r="E85" s="7"/>
      <c r="F85" s="7"/>
      <c r="G85" s="7"/>
      <c r="H85" s="7"/>
      <c r="I85" s="7"/>
      <c r="J85" s="7"/>
      <c r="K85" s="7"/>
      <c r="L85" s="8"/>
    </row>
    <row r="86" spans="1:12" ht="12">
      <c r="A86" s="19" t="s">
        <v>54</v>
      </c>
      <c r="B86" s="15">
        <f>D58</f>
        <v>76</v>
      </c>
      <c r="C86" s="39">
        <f>D69</f>
        <v>68</v>
      </c>
      <c r="D86" s="40">
        <f>D80</f>
        <v>144</v>
      </c>
      <c r="E86" s="7"/>
      <c r="F86" s="7"/>
      <c r="G86" s="7"/>
      <c r="H86" s="7"/>
      <c r="I86" s="7"/>
      <c r="J86" s="7"/>
      <c r="K86" s="7"/>
      <c r="L86" s="8"/>
    </row>
    <row r="87" spans="1:12" ht="12">
      <c r="A87" s="19" t="s">
        <v>55</v>
      </c>
      <c r="B87" s="15">
        <f>F58</f>
        <v>371</v>
      </c>
      <c r="C87" s="39">
        <f>F69</f>
        <v>117</v>
      </c>
      <c r="D87" s="40">
        <f>F80</f>
        <v>488</v>
      </c>
      <c r="E87" s="7"/>
      <c r="F87" s="7"/>
      <c r="G87" s="7"/>
      <c r="H87" s="7"/>
      <c r="I87" s="7"/>
      <c r="J87" s="7"/>
      <c r="K87" s="7"/>
      <c r="L87" s="8"/>
    </row>
    <row r="88" spans="1:12" ht="12">
      <c r="A88" s="19" t="s">
        <v>56</v>
      </c>
      <c r="B88" s="15">
        <f>H58</f>
        <v>458</v>
      </c>
      <c r="C88" s="39">
        <f>H69</f>
        <v>31</v>
      </c>
      <c r="D88" s="40">
        <f>H80</f>
        <v>489</v>
      </c>
      <c r="E88" s="7"/>
      <c r="F88" s="7"/>
      <c r="G88" s="7"/>
      <c r="H88" s="7"/>
      <c r="I88" s="7"/>
      <c r="J88" s="7"/>
      <c r="K88" s="7"/>
      <c r="L88" s="8"/>
    </row>
    <row r="89" spans="1:12" ht="12">
      <c r="A89" s="19" t="s">
        <v>57</v>
      </c>
      <c r="B89" s="15">
        <f>J58</f>
        <v>59</v>
      </c>
      <c r="C89" s="39">
        <f>J69</f>
        <v>0</v>
      </c>
      <c r="D89" s="40">
        <f>J80</f>
        <v>59</v>
      </c>
      <c r="E89" s="7"/>
      <c r="F89" s="7"/>
      <c r="G89" s="7"/>
      <c r="H89" s="7"/>
      <c r="I89" s="7"/>
      <c r="J89" s="7"/>
      <c r="K89" s="7"/>
      <c r="L89" s="8"/>
    </row>
    <row r="90" spans="1:12" ht="12">
      <c r="A90" s="18" t="s">
        <v>33</v>
      </c>
      <c r="B90" s="36">
        <f>SUM(B85:B89)</f>
        <v>973</v>
      </c>
      <c r="C90" s="18">
        <f>SUM(C85:C89)</f>
        <v>242</v>
      </c>
      <c r="D90" s="23">
        <f>SUM(D85:D89)</f>
        <v>1215</v>
      </c>
      <c r="E90" s="7"/>
      <c r="F90" s="7"/>
      <c r="G90" s="7"/>
      <c r="H90" s="7"/>
      <c r="I90" s="7"/>
      <c r="J90" s="7"/>
      <c r="K90" s="7"/>
      <c r="L90" s="8"/>
    </row>
    <row r="91" spans="1:12" ht="12">
      <c r="A91" s="6"/>
      <c r="B91" s="7"/>
      <c r="C91" s="7"/>
      <c r="D91" s="7"/>
      <c r="E91" s="7"/>
      <c r="F91" s="7"/>
      <c r="G91" s="7"/>
      <c r="H91" s="7"/>
      <c r="I91" s="7"/>
      <c r="J91" s="7"/>
      <c r="K91" s="7"/>
      <c r="L91" s="8"/>
    </row>
    <row r="144" ht="12">
      <c r="A144" s="9" t="s">
        <v>58</v>
      </c>
    </row>
  </sheetData>
  <sheetProtection password="CA35" sheet="1" objects="1" scenarios="1" selectLockedCells="1" selectUnlockedCells="1"/>
  <mergeCells count="29">
    <mergeCell ref="A72:L72"/>
    <mergeCell ref="A73:A74"/>
    <mergeCell ref="B73:B74"/>
    <mergeCell ref="D73:D74"/>
    <mergeCell ref="F73:F74"/>
    <mergeCell ref="H73:H74"/>
    <mergeCell ref="L73:L74"/>
    <mergeCell ref="A61:L61"/>
    <mergeCell ref="A62:A63"/>
    <mergeCell ref="B62:B63"/>
    <mergeCell ref="D62:D63"/>
    <mergeCell ref="F62:F63"/>
    <mergeCell ref="H62:H63"/>
    <mergeCell ref="L62:L63"/>
    <mergeCell ref="A47:H47"/>
    <mergeCell ref="A48:H48"/>
    <mergeCell ref="A50:L50"/>
    <mergeCell ref="A51:A52"/>
    <mergeCell ref="B51:B52"/>
    <mergeCell ref="D51:D52"/>
    <mergeCell ref="F51:F52"/>
    <mergeCell ref="H51:H52"/>
    <mergeCell ref="L51:L52"/>
    <mergeCell ref="A1:L1"/>
    <mergeCell ref="A2:L2"/>
    <mergeCell ref="A3:L3"/>
    <mergeCell ref="C5:F5"/>
    <mergeCell ref="A7:L7"/>
    <mergeCell ref="A46:H46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90" r:id="rId2"/>
  <rowBreaks count="2" manualBreakCount="2">
    <brk id="47" max="255" man="1"/>
    <brk id="9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K144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4.8515625" style="1" customWidth="1"/>
    <col min="2" max="2" width="10.28125" style="1" customWidth="1"/>
    <col min="3" max="3" width="11.8515625" style="1" customWidth="1"/>
    <col min="4" max="4" width="11.421875" style="1" customWidth="1"/>
    <col min="5" max="11" width="10.28125" style="1" customWidth="1"/>
    <col min="12" max="12" width="7.8515625" style="1" customWidth="1"/>
    <col min="13" max="16384" width="9.140625" style="1" customWidth="1"/>
  </cols>
  <sheetData>
    <row r="1" spans="1:193" ht="12.7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</row>
    <row r="2" spans="1:193" ht="12.75">
      <c r="A2" s="97" t="s">
        <v>59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</row>
    <row r="3" spans="1:193" ht="12.75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</row>
    <row r="4" spans="1:12" ht="1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2:12" ht="12.75" customHeight="1">
      <c r="B5" s="11"/>
      <c r="C5" s="105" t="s">
        <v>69</v>
      </c>
      <c r="D5" s="105"/>
      <c r="E5" s="105"/>
      <c r="F5" s="105"/>
      <c r="G5" s="6"/>
      <c r="H5" s="6"/>
      <c r="I5" s="6"/>
      <c r="J5" s="6"/>
      <c r="K5" s="6"/>
      <c r="L5" s="12"/>
    </row>
    <row r="6" spans="1:12" ht="12">
      <c r="A6" s="10"/>
      <c r="B6" s="11"/>
      <c r="C6" s="6"/>
      <c r="D6" s="6"/>
      <c r="E6" s="6"/>
      <c r="F6" s="6"/>
      <c r="G6" s="6"/>
      <c r="H6" s="6"/>
      <c r="I6" s="6"/>
      <c r="J6" s="6"/>
      <c r="K6" s="6"/>
      <c r="L6" s="12"/>
    </row>
    <row r="7" spans="1:12" ht="15.75">
      <c r="A7" s="98" t="s">
        <v>62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ht="12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2" ht="12">
      <c r="A9" s="77" t="s">
        <v>47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</row>
    <row r="10" spans="1:12" ht="12">
      <c r="A10" s="73" t="s">
        <v>35</v>
      </c>
      <c r="B10" s="77" t="s">
        <v>2</v>
      </c>
      <c r="C10" s="77"/>
      <c r="D10" s="77" t="s">
        <v>3</v>
      </c>
      <c r="E10" s="77"/>
      <c r="F10" s="77" t="s">
        <v>4</v>
      </c>
      <c r="G10" s="77"/>
      <c r="H10" s="77" t="s">
        <v>5</v>
      </c>
      <c r="I10" s="77"/>
      <c r="J10" s="76" t="s">
        <v>6</v>
      </c>
      <c r="K10" s="76"/>
      <c r="L10" s="73" t="s">
        <v>33</v>
      </c>
    </row>
    <row r="11" spans="1:12" ht="12" customHeight="1">
      <c r="A11" s="74"/>
      <c r="B11" s="77" t="s">
        <v>7</v>
      </c>
      <c r="C11" s="77" t="s">
        <v>8</v>
      </c>
      <c r="D11" s="77" t="s">
        <v>7</v>
      </c>
      <c r="E11" s="77" t="s">
        <v>8</v>
      </c>
      <c r="F11" s="77" t="s">
        <v>7</v>
      </c>
      <c r="G11" s="77" t="s">
        <v>8</v>
      </c>
      <c r="H11" s="77" t="s">
        <v>7</v>
      </c>
      <c r="I11" s="77" t="s">
        <v>8</v>
      </c>
      <c r="J11" s="77" t="s">
        <v>7</v>
      </c>
      <c r="K11" s="77" t="s">
        <v>8</v>
      </c>
      <c r="L11" s="74"/>
    </row>
    <row r="12" spans="1:12" ht="12" customHeight="1">
      <c r="A12" s="13" t="s">
        <v>9</v>
      </c>
      <c r="B12" s="14">
        <v>3</v>
      </c>
      <c r="C12" s="14">
        <v>0</v>
      </c>
      <c r="D12" s="14">
        <v>5</v>
      </c>
      <c r="E12" s="14">
        <v>10</v>
      </c>
      <c r="F12" s="14">
        <v>53</v>
      </c>
      <c r="G12" s="14">
        <v>11</v>
      </c>
      <c r="H12" s="14">
        <v>68</v>
      </c>
      <c r="I12" s="14">
        <v>5</v>
      </c>
      <c r="J12" s="14">
        <v>5</v>
      </c>
      <c r="K12" s="15">
        <v>0</v>
      </c>
      <c r="L12" s="15">
        <f>SUM(B12:K12)</f>
        <v>160</v>
      </c>
    </row>
    <row r="13" spans="1:12" ht="12" customHeight="1">
      <c r="A13" s="13" t="s">
        <v>10</v>
      </c>
      <c r="B13" s="14">
        <v>0</v>
      </c>
      <c r="C13" s="14">
        <v>3</v>
      </c>
      <c r="D13" s="14">
        <v>38</v>
      </c>
      <c r="E13" s="14">
        <v>8</v>
      </c>
      <c r="F13" s="14">
        <v>42</v>
      </c>
      <c r="G13" s="14">
        <v>7</v>
      </c>
      <c r="H13" s="14">
        <v>31</v>
      </c>
      <c r="I13" s="14">
        <v>6</v>
      </c>
      <c r="J13" s="14">
        <v>4</v>
      </c>
      <c r="K13" s="15">
        <v>0</v>
      </c>
      <c r="L13" s="15">
        <f>SUM(B13:K13)</f>
        <v>139</v>
      </c>
    </row>
    <row r="14" spans="1:12" ht="12" customHeight="1">
      <c r="A14" s="13" t="s">
        <v>11</v>
      </c>
      <c r="B14" s="14">
        <v>0</v>
      </c>
      <c r="C14" s="14">
        <v>1</v>
      </c>
      <c r="D14" s="14">
        <v>1</v>
      </c>
      <c r="E14" s="14">
        <v>0</v>
      </c>
      <c r="F14" s="14">
        <v>24</v>
      </c>
      <c r="G14" s="14">
        <v>8</v>
      </c>
      <c r="H14" s="14">
        <v>50</v>
      </c>
      <c r="I14" s="14">
        <v>1</v>
      </c>
      <c r="J14" s="14">
        <v>5</v>
      </c>
      <c r="K14" s="15">
        <v>0</v>
      </c>
      <c r="L14" s="15">
        <f>SUM(B14:K14)</f>
        <v>90</v>
      </c>
    </row>
    <row r="15" spans="1:12" ht="12" customHeight="1">
      <c r="A15" s="13" t="s">
        <v>12</v>
      </c>
      <c r="B15" s="14">
        <v>2</v>
      </c>
      <c r="C15" s="14">
        <v>3</v>
      </c>
      <c r="D15" s="14">
        <v>2</v>
      </c>
      <c r="E15" s="14">
        <v>5</v>
      </c>
      <c r="F15" s="14">
        <v>15</v>
      </c>
      <c r="G15" s="14">
        <v>6</v>
      </c>
      <c r="H15" s="14">
        <v>14</v>
      </c>
      <c r="I15" s="14">
        <v>0</v>
      </c>
      <c r="J15" s="14">
        <v>4</v>
      </c>
      <c r="K15" s="15">
        <v>0</v>
      </c>
      <c r="L15" s="15">
        <f>SUM(B15:K15)</f>
        <v>51</v>
      </c>
    </row>
    <row r="16" spans="1:12" s="2" customFormat="1" ht="12" customHeight="1">
      <c r="A16" s="13" t="s">
        <v>13</v>
      </c>
      <c r="B16" s="14">
        <v>0</v>
      </c>
      <c r="C16" s="14">
        <v>3</v>
      </c>
      <c r="D16" s="14">
        <v>1</v>
      </c>
      <c r="E16" s="16">
        <v>1</v>
      </c>
      <c r="F16" s="14">
        <v>25</v>
      </c>
      <c r="G16" s="14">
        <v>19</v>
      </c>
      <c r="H16" s="14">
        <v>37</v>
      </c>
      <c r="I16" s="14">
        <v>1</v>
      </c>
      <c r="J16" s="14">
        <v>4</v>
      </c>
      <c r="K16" s="15">
        <v>0</v>
      </c>
      <c r="L16" s="15">
        <f>SUM(B16:K16)</f>
        <v>91</v>
      </c>
    </row>
    <row r="17" spans="1:12" s="2" customFormat="1" ht="12">
      <c r="A17" s="17" t="s">
        <v>41</v>
      </c>
      <c r="B17" s="18">
        <f>SUM(B12:B16)</f>
        <v>5</v>
      </c>
      <c r="C17" s="18">
        <f>SUM(C12:C16)</f>
        <v>10</v>
      </c>
      <c r="D17" s="18">
        <f aca="true" t="shared" si="0" ref="D17:L17">SUM(D12:D16)</f>
        <v>47</v>
      </c>
      <c r="E17" s="18">
        <f t="shared" si="0"/>
        <v>24</v>
      </c>
      <c r="F17" s="18">
        <f t="shared" si="0"/>
        <v>159</v>
      </c>
      <c r="G17" s="18">
        <f t="shared" si="0"/>
        <v>51</v>
      </c>
      <c r="H17" s="18">
        <f t="shared" si="0"/>
        <v>200</v>
      </c>
      <c r="I17" s="18">
        <f t="shared" si="0"/>
        <v>13</v>
      </c>
      <c r="J17" s="18">
        <f t="shared" si="0"/>
        <v>22</v>
      </c>
      <c r="K17" s="46">
        <f t="shared" si="0"/>
        <v>0</v>
      </c>
      <c r="L17" s="46">
        <f t="shared" si="0"/>
        <v>531</v>
      </c>
    </row>
    <row r="18" spans="1:12" ht="12">
      <c r="A18" s="73" t="s">
        <v>36</v>
      </c>
      <c r="B18" s="77" t="s">
        <v>2</v>
      </c>
      <c r="C18" s="77"/>
      <c r="D18" s="77" t="s">
        <v>3</v>
      </c>
      <c r="E18" s="77"/>
      <c r="F18" s="77" t="s">
        <v>4</v>
      </c>
      <c r="G18" s="77"/>
      <c r="H18" s="77" t="s">
        <v>5</v>
      </c>
      <c r="I18" s="77"/>
      <c r="J18" s="76" t="s">
        <v>6</v>
      </c>
      <c r="K18" s="76"/>
      <c r="L18" s="73" t="s">
        <v>33</v>
      </c>
    </row>
    <row r="19" spans="1:12" ht="12">
      <c r="A19" s="74"/>
      <c r="B19" s="77" t="s">
        <v>7</v>
      </c>
      <c r="C19" s="77" t="s">
        <v>8</v>
      </c>
      <c r="D19" s="77" t="s">
        <v>7</v>
      </c>
      <c r="E19" s="77" t="s">
        <v>8</v>
      </c>
      <c r="F19" s="77" t="s">
        <v>7</v>
      </c>
      <c r="G19" s="77" t="s">
        <v>8</v>
      </c>
      <c r="H19" s="77" t="s">
        <v>7</v>
      </c>
      <c r="I19" s="77" t="s">
        <v>8</v>
      </c>
      <c r="J19" s="77" t="s">
        <v>7</v>
      </c>
      <c r="K19" s="77" t="s">
        <v>8</v>
      </c>
      <c r="L19" s="72"/>
    </row>
    <row r="20" spans="1:12" ht="12">
      <c r="A20" s="19" t="s">
        <v>12</v>
      </c>
      <c r="B20" s="14">
        <v>0</v>
      </c>
      <c r="C20" s="14">
        <v>2</v>
      </c>
      <c r="D20" s="14">
        <v>10</v>
      </c>
      <c r="E20" s="14">
        <v>11</v>
      </c>
      <c r="F20" s="14">
        <v>28</v>
      </c>
      <c r="G20" s="14">
        <v>6</v>
      </c>
      <c r="H20" s="14">
        <v>6</v>
      </c>
      <c r="I20" s="14">
        <v>2</v>
      </c>
      <c r="J20" s="14">
        <v>0</v>
      </c>
      <c r="K20" s="15">
        <v>0</v>
      </c>
      <c r="L20" s="15">
        <f>SUM(B20:K20)</f>
        <v>65</v>
      </c>
    </row>
    <row r="21" spans="1:12" ht="12">
      <c r="A21" s="19" t="s">
        <v>14</v>
      </c>
      <c r="B21" s="14">
        <v>1</v>
      </c>
      <c r="C21" s="14">
        <v>2</v>
      </c>
      <c r="D21" s="14">
        <v>3</v>
      </c>
      <c r="E21" s="14">
        <v>7</v>
      </c>
      <c r="F21" s="14">
        <v>26</v>
      </c>
      <c r="G21" s="14">
        <v>3</v>
      </c>
      <c r="H21" s="14">
        <v>22</v>
      </c>
      <c r="I21" s="14">
        <v>2</v>
      </c>
      <c r="J21" s="14">
        <v>4</v>
      </c>
      <c r="K21" s="15">
        <v>0</v>
      </c>
      <c r="L21" s="15">
        <f>SUM(B21:K21)</f>
        <v>70</v>
      </c>
    </row>
    <row r="22" spans="1:12" s="2" customFormat="1" ht="12">
      <c r="A22" s="19" t="s">
        <v>15</v>
      </c>
      <c r="B22" s="14">
        <v>0</v>
      </c>
      <c r="C22" s="14">
        <v>5</v>
      </c>
      <c r="D22" s="14">
        <v>3</v>
      </c>
      <c r="E22" s="14">
        <v>1</v>
      </c>
      <c r="F22" s="14">
        <v>28</v>
      </c>
      <c r="G22" s="14">
        <v>10</v>
      </c>
      <c r="H22" s="14">
        <v>18</v>
      </c>
      <c r="I22" s="14">
        <v>3</v>
      </c>
      <c r="J22" s="14">
        <v>2</v>
      </c>
      <c r="K22" s="15">
        <v>0</v>
      </c>
      <c r="L22" s="15">
        <f>SUM(B22:K22)</f>
        <v>70</v>
      </c>
    </row>
    <row r="23" spans="1:12" s="2" customFormat="1" ht="12">
      <c r="A23" s="17" t="s">
        <v>42</v>
      </c>
      <c r="B23" s="18">
        <f aca="true" t="shared" si="1" ref="B23:L23">SUM(B20:B22)</f>
        <v>1</v>
      </c>
      <c r="C23" s="18">
        <f t="shared" si="1"/>
        <v>9</v>
      </c>
      <c r="D23" s="18">
        <f t="shared" si="1"/>
        <v>16</v>
      </c>
      <c r="E23" s="18">
        <f t="shared" si="1"/>
        <v>19</v>
      </c>
      <c r="F23" s="18">
        <f t="shared" si="1"/>
        <v>82</v>
      </c>
      <c r="G23" s="18">
        <f t="shared" si="1"/>
        <v>19</v>
      </c>
      <c r="H23" s="18">
        <f t="shared" si="1"/>
        <v>46</v>
      </c>
      <c r="I23" s="18">
        <f t="shared" si="1"/>
        <v>7</v>
      </c>
      <c r="J23" s="18">
        <f t="shared" si="1"/>
        <v>6</v>
      </c>
      <c r="K23" s="46">
        <f t="shared" si="1"/>
        <v>0</v>
      </c>
      <c r="L23" s="46">
        <f t="shared" si="1"/>
        <v>205</v>
      </c>
    </row>
    <row r="24" spans="1:12" ht="12">
      <c r="A24" s="73" t="s">
        <v>37</v>
      </c>
      <c r="B24" s="77" t="s">
        <v>2</v>
      </c>
      <c r="C24" s="77"/>
      <c r="D24" s="77" t="s">
        <v>3</v>
      </c>
      <c r="E24" s="77"/>
      <c r="F24" s="77" t="s">
        <v>4</v>
      </c>
      <c r="G24" s="77"/>
      <c r="H24" s="77" t="s">
        <v>5</v>
      </c>
      <c r="I24" s="77"/>
      <c r="J24" s="76" t="s">
        <v>6</v>
      </c>
      <c r="K24" s="76"/>
      <c r="L24" s="73" t="s">
        <v>33</v>
      </c>
    </row>
    <row r="25" spans="1:12" ht="12">
      <c r="A25" s="74"/>
      <c r="B25" s="77" t="s">
        <v>7</v>
      </c>
      <c r="C25" s="77" t="s">
        <v>8</v>
      </c>
      <c r="D25" s="77" t="s">
        <v>7</v>
      </c>
      <c r="E25" s="77" t="s">
        <v>8</v>
      </c>
      <c r="F25" s="77" t="s">
        <v>7</v>
      </c>
      <c r="G25" s="77" t="s">
        <v>8</v>
      </c>
      <c r="H25" s="77" t="s">
        <v>7</v>
      </c>
      <c r="I25" s="77" t="s">
        <v>8</v>
      </c>
      <c r="J25" s="77" t="s">
        <v>7</v>
      </c>
      <c r="K25" s="77" t="s">
        <v>8</v>
      </c>
      <c r="L25" s="72"/>
    </row>
    <row r="26" spans="1:12" ht="12">
      <c r="A26" s="19" t="s">
        <v>16</v>
      </c>
      <c r="B26" s="14">
        <v>0</v>
      </c>
      <c r="C26" s="14">
        <v>0</v>
      </c>
      <c r="D26" s="14">
        <v>0</v>
      </c>
      <c r="E26" s="14">
        <v>3</v>
      </c>
      <c r="F26" s="14">
        <v>22</v>
      </c>
      <c r="G26" s="14">
        <v>6</v>
      </c>
      <c r="H26" s="14">
        <v>19</v>
      </c>
      <c r="I26" s="14">
        <v>1</v>
      </c>
      <c r="J26" s="14">
        <v>3</v>
      </c>
      <c r="K26" s="15">
        <v>0</v>
      </c>
      <c r="L26" s="15">
        <f>SUM(B26:K26)</f>
        <v>54</v>
      </c>
    </row>
    <row r="27" spans="1:12" s="2" customFormat="1" ht="12">
      <c r="A27" s="19" t="s">
        <v>12</v>
      </c>
      <c r="B27" s="14">
        <v>0</v>
      </c>
      <c r="C27" s="14">
        <v>3</v>
      </c>
      <c r="D27" s="14">
        <v>2</v>
      </c>
      <c r="E27" s="14">
        <v>11</v>
      </c>
      <c r="F27" s="14">
        <v>26</v>
      </c>
      <c r="G27" s="14">
        <v>1</v>
      </c>
      <c r="H27" s="14">
        <v>13</v>
      </c>
      <c r="I27" s="14">
        <v>1</v>
      </c>
      <c r="J27" s="14">
        <v>0</v>
      </c>
      <c r="K27" s="15">
        <v>0</v>
      </c>
      <c r="L27" s="15">
        <f>SUM(B27:K27)</f>
        <v>57</v>
      </c>
    </row>
    <row r="28" spans="1:12" s="2" customFormat="1" ht="12">
      <c r="A28" s="17" t="s">
        <v>43</v>
      </c>
      <c r="B28" s="18">
        <f>SUM(B26:B27)</f>
        <v>0</v>
      </c>
      <c r="C28" s="18">
        <f>SUM(C26:C27)</f>
        <v>3</v>
      </c>
      <c r="D28" s="18">
        <f>SUM(D26:D27)</f>
        <v>2</v>
      </c>
      <c r="E28" s="18">
        <f>+SUM(E26:E27)</f>
        <v>14</v>
      </c>
      <c r="F28" s="18">
        <f aca="true" t="shared" si="2" ref="F28:L28">SUM(F26:F27)</f>
        <v>48</v>
      </c>
      <c r="G28" s="18">
        <f t="shared" si="2"/>
        <v>7</v>
      </c>
      <c r="H28" s="18">
        <f t="shared" si="2"/>
        <v>32</v>
      </c>
      <c r="I28" s="18">
        <f t="shared" si="2"/>
        <v>2</v>
      </c>
      <c r="J28" s="18">
        <f t="shared" si="2"/>
        <v>3</v>
      </c>
      <c r="K28" s="46">
        <f t="shared" si="2"/>
        <v>0</v>
      </c>
      <c r="L28" s="46">
        <f t="shared" si="2"/>
        <v>111</v>
      </c>
    </row>
    <row r="29" spans="1:12" ht="12">
      <c r="A29" s="73" t="s">
        <v>38</v>
      </c>
      <c r="B29" s="77" t="s">
        <v>2</v>
      </c>
      <c r="C29" s="77"/>
      <c r="D29" s="77" t="s">
        <v>3</v>
      </c>
      <c r="E29" s="77"/>
      <c r="F29" s="77" t="s">
        <v>4</v>
      </c>
      <c r="G29" s="77"/>
      <c r="H29" s="77" t="s">
        <v>5</v>
      </c>
      <c r="I29" s="77"/>
      <c r="J29" s="76" t="s">
        <v>6</v>
      </c>
      <c r="K29" s="76"/>
      <c r="L29" s="73" t="s">
        <v>33</v>
      </c>
    </row>
    <row r="30" spans="1:12" ht="12">
      <c r="A30" s="74"/>
      <c r="B30" s="77" t="s">
        <v>7</v>
      </c>
      <c r="C30" s="77" t="s">
        <v>8</v>
      </c>
      <c r="D30" s="77" t="s">
        <v>7</v>
      </c>
      <c r="E30" s="77" t="s">
        <v>8</v>
      </c>
      <c r="F30" s="77" t="s">
        <v>7</v>
      </c>
      <c r="G30" s="77" t="s">
        <v>8</v>
      </c>
      <c r="H30" s="77" t="s">
        <v>7</v>
      </c>
      <c r="I30" s="77" t="s">
        <v>8</v>
      </c>
      <c r="J30" s="77" t="s">
        <v>7</v>
      </c>
      <c r="K30" s="77" t="s">
        <v>8</v>
      </c>
      <c r="L30" s="72"/>
    </row>
    <row r="31" spans="1:12" s="3" customFormat="1" ht="12">
      <c r="A31" s="19" t="s">
        <v>17</v>
      </c>
      <c r="B31" s="14">
        <v>0</v>
      </c>
      <c r="C31" s="14">
        <v>0</v>
      </c>
      <c r="D31" s="14">
        <v>0</v>
      </c>
      <c r="E31" s="14">
        <v>0</v>
      </c>
      <c r="F31" s="14">
        <v>1</v>
      </c>
      <c r="G31" s="14">
        <v>2</v>
      </c>
      <c r="H31" s="14">
        <v>33</v>
      </c>
      <c r="I31" s="14">
        <v>1</v>
      </c>
      <c r="J31" s="14">
        <v>9</v>
      </c>
      <c r="K31" s="15">
        <v>0</v>
      </c>
      <c r="L31" s="15">
        <f>SUM(B31:K31)</f>
        <v>46</v>
      </c>
    </row>
    <row r="32" spans="1:12" ht="12">
      <c r="A32" s="13" t="s">
        <v>18</v>
      </c>
      <c r="B32" s="14">
        <v>0</v>
      </c>
      <c r="C32" s="14">
        <v>1</v>
      </c>
      <c r="D32" s="14">
        <v>2</v>
      </c>
      <c r="E32" s="14">
        <v>1</v>
      </c>
      <c r="F32" s="14">
        <v>23</v>
      </c>
      <c r="G32" s="14">
        <v>17</v>
      </c>
      <c r="H32" s="14">
        <v>44</v>
      </c>
      <c r="I32" s="14">
        <v>1</v>
      </c>
      <c r="J32" s="14">
        <v>9</v>
      </c>
      <c r="K32" s="15">
        <v>0</v>
      </c>
      <c r="L32" s="15">
        <f>SUM(B32:K32)</f>
        <v>98</v>
      </c>
    </row>
    <row r="33" spans="1:12" s="2" customFormat="1" ht="12">
      <c r="A33" s="19" t="s">
        <v>12</v>
      </c>
      <c r="B33" s="14">
        <v>2</v>
      </c>
      <c r="C33" s="14">
        <v>0</v>
      </c>
      <c r="D33" s="14">
        <v>1</v>
      </c>
      <c r="E33" s="14">
        <v>6</v>
      </c>
      <c r="F33" s="14">
        <v>19</v>
      </c>
      <c r="G33" s="14">
        <v>3</v>
      </c>
      <c r="H33" s="14">
        <v>13</v>
      </c>
      <c r="I33" s="14">
        <v>0</v>
      </c>
      <c r="J33" s="14">
        <v>0</v>
      </c>
      <c r="K33" s="15">
        <v>0</v>
      </c>
      <c r="L33" s="15">
        <f>SUM(B33:K33)</f>
        <v>44</v>
      </c>
    </row>
    <row r="34" spans="1:12" s="2" customFormat="1" ht="12">
      <c r="A34" s="17" t="s">
        <v>44</v>
      </c>
      <c r="B34" s="18">
        <f>SUM(B31:B33)</f>
        <v>2</v>
      </c>
      <c r="C34" s="18">
        <f aca="true" t="shared" si="3" ref="C34:K34">SUM(C31:C33)</f>
        <v>1</v>
      </c>
      <c r="D34" s="18">
        <f t="shared" si="3"/>
        <v>3</v>
      </c>
      <c r="E34" s="18">
        <f t="shared" si="3"/>
        <v>7</v>
      </c>
      <c r="F34" s="18">
        <f t="shared" si="3"/>
        <v>43</v>
      </c>
      <c r="G34" s="18">
        <f t="shared" si="3"/>
        <v>22</v>
      </c>
      <c r="H34" s="18">
        <f t="shared" si="3"/>
        <v>90</v>
      </c>
      <c r="I34" s="18">
        <f t="shared" si="3"/>
        <v>2</v>
      </c>
      <c r="J34" s="18">
        <f t="shared" si="3"/>
        <v>18</v>
      </c>
      <c r="K34" s="46">
        <f t="shared" si="3"/>
        <v>0</v>
      </c>
      <c r="L34" s="46">
        <f>SUM(L33,L32,L31)</f>
        <v>188</v>
      </c>
    </row>
    <row r="35" spans="1:12" ht="12">
      <c r="A35" s="73" t="s">
        <v>39</v>
      </c>
      <c r="B35" s="77" t="s">
        <v>2</v>
      </c>
      <c r="C35" s="77"/>
      <c r="D35" s="77" t="s">
        <v>3</v>
      </c>
      <c r="E35" s="77"/>
      <c r="F35" s="77" t="s">
        <v>4</v>
      </c>
      <c r="G35" s="77"/>
      <c r="H35" s="77" t="s">
        <v>5</v>
      </c>
      <c r="I35" s="77"/>
      <c r="J35" s="76" t="s">
        <v>6</v>
      </c>
      <c r="K35" s="76"/>
      <c r="L35" s="73" t="s">
        <v>33</v>
      </c>
    </row>
    <row r="36" spans="1:12" ht="12">
      <c r="A36" s="74"/>
      <c r="B36" s="77" t="s">
        <v>7</v>
      </c>
      <c r="C36" s="77" t="s">
        <v>8</v>
      </c>
      <c r="D36" s="77" t="s">
        <v>7</v>
      </c>
      <c r="E36" s="77" t="s">
        <v>8</v>
      </c>
      <c r="F36" s="77" t="s">
        <v>7</v>
      </c>
      <c r="G36" s="77" t="s">
        <v>8</v>
      </c>
      <c r="H36" s="77" t="s">
        <v>7</v>
      </c>
      <c r="I36" s="77" t="s">
        <v>8</v>
      </c>
      <c r="J36" s="77" t="s">
        <v>7</v>
      </c>
      <c r="K36" s="77" t="s">
        <v>8</v>
      </c>
      <c r="L36" s="72"/>
    </row>
    <row r="37" spans="1:12" ht="12">
      <c r="A37" s="19" t="s">
        <v>19</v>
      </c>
      <c r="B37" s="14">
        <v>1</v>
      </c>
      <c r="C37" s="14">
        <v>0</v>
      </c>
      <c r="D37" s="14">
        <v>2</v>
      </c>
      <c r="E37" s="14">
        <v>0</v>
      </c>
      <c r="F37" s="14">
        <v>12</v>
      </c>
      <c r="G37" s="14">
        <v>8</v>
      </c>
      <c r="H37" s="14">
        <v>27</v>
      </c>
      <c r="I37" s="14">
        <v>2</v>
      </c>
      <c r="J37" s="14">
        <v>4</v>
      </c>
      <c r="K37" s="14">
        <v>0</v>
      </c>
      <c r="L37" s="14">
        <f>SUM(B37:K37)</f>
        <v>56</v>
      </c>
    </row>
    <row r="38" spans="1:12" ht="12">
      <c r="A38" s="19" t="s">
        <v>12</v>
      </c>
      <c r="B38" s="14">
        <v>0</v>
      </c>
      <c r="C38" s="14">
        <v>0</v>
      </c>
      <c r="D38" s="14">
        <v>0</v>
      </c>
      <c r="E38" s="14">
        <v>2</v>
      </c>
      <c r="F38" s="14">
        <v>24</v>
      </c>
      <c r="G38" s="14">
        <v>7</v>
      </c>
      <c r="H38" s="14">
        <v>18</v>
      </c>
      <c r="I38" s="14">
        <v>0</v>
      </c>
      <c r="J38" s="14">
        <v>2</v>
      </c>
      <c r="K38" s="15">
        <v>0</v>
      </c>
      <c r="L38" s="15">
        <f>SUM(B38:K38)</f>
        <v>53</v>
      </c>
    </row>
    <row r="39" spans="1:12" s="2" customFormat="1" ht="12">
      <c r="A39" s="19" t="s">
        <v>15</v>
      </c>
      <c r="B39" s="14">
        <v>0</v>
      </c>
      <c r="C39" s="14">
        <v>3</v>
      </c>
      <c r="D39" s="14">
        <v>1</v>
      </c>
      <c r="E39" s="14">
        <v>0</v>
      </c>
      <c r="F39" s="14">
        <v>5</v>
      </c>
      <c r="G39" s="14">
        <v>8</v>
      </c>
      <c r="H39" s="14">
        <v>46</v>
      </c>
      <c r="I39" s="14">
        <v>4</v>
      </c>
      <c r="J39" s="14">
        <v>4</v>
      </c>
      <c r="K39" s="15">
        <v>0</v>
      </c>
      <c r="L39" s="15">
        <f>SUM(B39:K39)</f>
        <v>71</v>
      </c>
    </row>
    <row r="40" spans="1:12" ht="12">
      <c r="A40" s="17" t="s">
        <v>46</v>
      </c>
      <c r="B40" s="18">
        <f aca="true" t="shared" si="4" ref="B40:K40">SUM(B37:B39)</f>
        <v>1</v>
      </c>
      <c r="C40" s="18">
        <f t="shared" si="4"/>
        <v>3</v>
      </c>
      <c r="D40" s="18">
        <f t="shared" si="4"/>
        <v>3</v>
      </c>
      <c r="E40" s="18">
        <f t="shared" si="4"/>
        <v>2</v>
      </c>
      <c r="F40" s="18">
        <f t="shared" si="4"/>
        <v>41</v>
      </c>
      <c r="G40" s="18">
        <f t="shared" si="4"/>
        <v>23</v>
      </c>
      <c r="H40" s="18">
        <f t="shared" si="4"/>
        <v>91</v>
      </c>
      <c r="I40" s="18">
        <f t="shared" si="4"/>
        <v>6</v>
      </c>
      <c r="J40" s="18">
        <f t="shared" si="4"/>
        <v>10</v>
      </c>
      <c r="K40" s="18">
        <f t="shared" si="4"/>
        <v>0</v>
      </c>
      <c r="L40" s="20">
        <f>SUM(L37:L39)</f>
        <v>180</v>
      </c>
    </row>
    <row r="41" spans="1:12" ht="12">
      <c r="A41" s="21" t="s">
        <v>45</v>
      </c>
      <c r="B41" s="77">
        <f aca="true" t="shared" si="5" ref="B41:L41">SUM(B40,B34,B28,B23,B17)</f>
        <v>9</v>
      </c>
      <c r="C41" s="77">
        <f t="shared" si="5"/>
        <v>26</v>
      </c>
      <c r="D41" s="77">
        <f t="shared" si="5"/>
        <v>71</v>
      </c>
      <c r="E41" s="77">
        <f t="shared" si="5"/>
        <v>66</v>
      </c>
      <c r="F41" s="77">
        <f t="shared" si="5"/>
        <v>373</v>
      </c>
      <c r="G41" s="77">
        <f t="shared" si="5"/>
        <v>122</v>
      </c>
      <c r="H41" s="77">
        <f t="shared" si="5"/>
        <v>459</v>
      </c>
      <c r="I41" s="77">
        <f t="shared" si="5"/>
        <v>30</v>
      </c>
      <c r="J41" s="77">
        <f t="shared" si="5"/>
        <v>59</v>
      </c>
      <c r="K41" s="78">
        <f t="shared" si="5"/>
        <v>0</v>
      </c>
      <c r="L41" s="23">
        <f t="shared" si="5"/>
        <v>1215</v>
      </c>
    </row>
    <row r="42" spans="1:12" ht="12">
      <c r="A42" s="24" t="s">
        <v>60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1:193" ht="12.75">
      <c r="A43" s="26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1:193" ht="12.75">
      <c r="A44" s="26"/>
      <c r="B44" s="25"/>
      <c r="C44" s="25"/>
      <c r="D44" s="25" t="s">
        <v>20</v>
      </c>
      <c r="E44" s="25"/>
      <c r="F44" s="25"/>
      <c r="G44" s="25"/>
      <c r="H44" s="25"/>
      <c r="I44" s="25"/>
      <c r="J44" s="25"/>
      <c r="K44" s="25"/>
      <c r="L44" s="25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1:193" ht="12.75">
      <c r="A45" s="26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5.75">
      <c r="A46" s="104"/>
      <c r="B46" s="104"/>
      <c r="C46" s="104"/>
      <c r="D46" s="104"/>
      <c r="E46" s="104"/>
      <c r="F46" s="104"/>
      <c r="G46" s="104"/>
      <c r="H46" s="104"/>
      <c r="I46" s="27"/>
      <c r="J46" s="27"/>
      <c r="K46" s="27"/>
      <c r="L46" s="27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>
      <c r="A47" s="104"/>
      <c r="B47" s="104"/>
      <c r="C47" s="104"/>
      <c r="D47" s="104"/>
      <c r="E47" s="104"/>
      <c r="F47" s="104"/>
      <c r="G47" s="104"/>
      <c r="H47" s="104"/>
      <c r="I47" s="27"/>
      <c r="J47" s="27"/>
      <c r="K47" s="27"/>
      <c r="L47" s="2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5.75">
      <c r="A48" s="104"/>
      <c r="B48" s="104"/>
      <c r="C48" s="104"/>
      <c r="D48" s="104"/>
      <c r="E48" s="104"/>
      <c r="F48" s="104"/>
      <c r="G48" s="104"/>
      <c r="H48" s="104"/>
      <c r="I48" s="27"/>
      <c r="J48" s="27"/>
      <c r="K48" s="27"/>
      <c r="L48" s="27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2" s="4" customFormat="1" ht="15">
      <c r="A49" s="10" t="str">
        <f>C5</f>
        <v>Posição em 31 de julho de 2012</v>
      </c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</row>
    <row r="50" spans="1:12" s="4" customFormat="1" ht="12.75">
      <c r="A50" s="103" t="s">
        <v>49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</row>
    <row r="51" spans="1:12" s="4" customFormat="1" ht="12.75">
      <c r="A51" s="95" t="s">
        <v>48</v>
      </c>
      <c r="B51" s="95" t="s">
        <v>21</v>
      </c>
      <c r="C51" s="30" t="s">
        <v>22</v>
      </c>
      <c r="D51" s="95" t="s">
        <v>23</v>
      </c>
      <c r="E51" s="30" t="s">
        <v>22</v>
      </c>
      <c r="F51" s="95" t="s">
        <v>24</v>
      </c>
      <c r="G51" s="30" t="s">
        <v>22</v>
      </c>
      <c r="H51" s="95" t="s">
        <v>25</v>
      </c>
      <c r="I51" s="30" t="s">
        <v>22</v>
      </c>
      <c r="J51" s="30" t="s">
        <v>26</v>
      </c>
      <c r="K51" s="30" t="s">
        <v>22</v>
      </c>
      <c r="L51" s="95" t="s">
        <v>33</v>
      </c>
    </row>
    <row r="52" spans="1:12" s="4" customFormat="1" ht="12.75">
      <c r="A52" s="96"/>
      <c r="B52" s="96"/>
      <c r="C52" s="31" t="s">
        <v>48</v>
      </c>
      <c r="D52" s="96"/>
      <c r="E52" s="31" t="s">
        <v>48</v>
      </c>
      <c r="F52" s="96"/>
      <c r="G52" s="31" t="s">
        <v>48</v>
      </c>
      <c r="H52" s="96"/>
      <c r="I52" s="31" t="s">
        <v>48</v>
      </c>
      <c r="J52" s="31" t="s">
        <v>50</v>
      </c>
      <c r="K52" s="31" t="s">
        <v>48</v>
      </c>
      <c r="L52" s="96"/>
    </row>
    <row r="53" spans="1:12" s="4" customFormat="1" ht="12.75">
      <c r="A53" s="19" t="s">
        <v>28</v>
      </c>
      <c r="B53" s="14">
        <f>B17</f>
        <v>5</v>
      </c>
      <c r="C53" s="32">
        <f>B53/$L$53</f>
        <v>0.011547344110854504</v>
      </c>
      <c r="D53" s="14">
        <f>D17</f>
        <v>47</v>
      </c>
      <c r="E53" s="32">
        <f>D53/$L$53</f>
        <v>0.10854503464203233</v>
      </c>
      <c r="F53" s="14">
        <f>F17</f>
        <v>159</v>
      </c>
      <c r="G53" s="32">
        <f>F53/$L$53</f>
        <v>0.3672055427251732</v>
      </c>
      <c r="H53" s="14">
        <f>H17</f>
        <v>200</v>
      </c>
      <c r="I53" s="32">
        <f>H53/$L$53</f>
        <v>0.4618937644341801</v>
      </c>
      <c r="J53" s="14">
        <f>J17</f>
        <v>22</v>
      </c>
      <c r="K53" s="32">
        <f>J53/L53</f>
        <v>0.050808314087759814</v>
      </c>
      <c r="L53" s="15">
        <f>B53+D53+F53+H53+J53</f>
        <v>433</v>
      </c>
    </row>
    <row r="54" spans="1:193" ht="12" customHeight="1">
      <c r="A54" s="19" t="s">
        <v>29</v>
      </c>
      <c r="B54" s="14">
        <f>B23</f>
        <v>1</v>
      </c>
      <c r="C54" s="32">
        <f>B54/$L$54</f>
        <v>0.006622516556291391</v>
      </c>
      <c r="D54" s="14">
        <f>D23</f>
        <v>16</v>
      </c>
      <c r="E54" s="32">
        <f>D54/$L$54</f>
        <v>0.10596026490066225</v>
      </c>
      <c r="F54" s="14">
        <f>F23</f>
        <v>82</v>
      </c>
      <c r="G54" s="32">
        <f>F54/$L$54</f>
        <v>0.543046357615894</v>
      </c>
      <c r="H54" s="14">
        <f>H23</f>
        <v>46</v>
      </c>
      <c r="I54" s="32">
        <f>H54/L54</f>
        <v>0.304635761589404</v>
      </c>
      <c r="J54" s="14">
        <f>J23</f>
        <v>6</v>
      </c>
      <c r="K54" s="32">
        <f>J54/L54</f>
        <v>0.039735099337748346</v>
      </c>
      <c r="L54" s="33">
        <f>B54+D54+F54+H54+J54</f>
        <v>151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9" t="s">
        <v>30</v>
      </c>
      <c r="B55" s="14">
        <f>B28</f>
        <v>0</v>
      </c>
      <c r="C55" s="32">
        <f>B55/$L$55</f>
        <v>0</v>
      </c>
      <c r="D55" s="14">
        <f>D28</f>
        <v>2</v>
      </c>
      <c r="E55" s="32">
        <f>D55/$L$55</f>
        <v>0.023529411764705882</v>
      </c>
      <c r="F55" s="14">
        <f>F28</f>
        <v>48</v>
      </c>
      <c r="G55" s="32">
        <f>F55/$L$55</f>
        <v>0.5647058823529412</v>
      </c>
      <c r="H55" s="14">
        <f>H28</f>
        <v>32</v>
      </c>
      <c r="I55" s="32">
        <f>H55/L55</f>
        <v>0.3764705882352941</v>
      </c>
      <c r="J55" s="14">
        <f>J28</f>
        <v>3</v>
      </c>
      <c r="K55" s="32">
        <f>J55/L55</f>
        <v>0.03529411764705882</v>
      </c>
      <c r="L55" s="33">
        <f>B55+D55+F55+H55+J55</f>
        <v>85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2.75">
      <c r="A56" s="19" t="s">
        <v>31</v>
      </c>
      <c r="B56" s="14">
        <f>B34</f>
        <v>2</v>
      </c>
      <c r="C56" s="32">
        <f>B56/$L$56</f>
        <v>0.01282051282051282</v>
      </c>
      <c r="D56" s="14">
        <f>D34</f>
        <v>3</v>
      </c>
      <c r="E56" s="32">
        <f>D56/$L$56</f>
        <v>0.019230769230769232</v>
      </c>
      <c r="F56" s="14">
        <f>F34</f>
        <v>43</v>
      </c>
      <c r="G56" s="32">
        <f>F56/$L$56</f>
        <v>0.27564102564102566</v>
      </c>
      <c r="H56" s="14">
        <f>H34</f>
        <v>90</v>
      </c>
      <c r="I56" s="32">
        <f>H56/L56</f>
        <v>0.5769230769230769</v>
      </c>
      <c r="J56" s="14">
        <f>J34</f>
        <v>18</v>
      </c>
      <c r="K56" s="32">
        <f>J56/L56</f>
        <v>0.11538461538461539</v>
      </c>
      <c r="L56" s="33">
        <f>B56+D56+F56+H56+J56</f>
        <v>156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1:193" ht="12.75">
      <c r="A57" s="19" t="s">
        <v>32</v>
      </c>
      <c r="B57" s="14">
        <f>B40</f>
        <v>1</v>
      </c>
      <c r="C57" s="32">
        <f>B57/$L$57</f>
        <v>0.00684931506849315</v>
      </c>
      <c r="D57" s="14">
        <f>D40</f>
        <v>3</v>
      </c>
      <c r="E57" s="32">
        <f>D57/$L$57</f>
        <v>0.02054794520547945</v>
      </c>
      <c r="F57" s="14">
        <f>F40</f>
        <v>41</v>
      </c>
      <c r="G57" s="32">
        <f>F57/$L$57</f>
        <v>0.2808219178082192</v>
      </c>
      <c r="H57" s="14">
        <f>H40</f>
        <v>91</v>
      </c>
      <c r="I57" s="32">
        <f>H57/L57</f>
        <v>0.6232876712328768</v>
      </c>
      <c r="J57" s="14">
        <f>J40</f>
        <v>10</v>
      </c>
      <c r="K57" s="32">
        <f>J57/L57</f>
        <v>0.0684931506849315</v>
      </c>
      <c r="L57" s="14">
        <f>B57+D57+F57+H57+J57</f>
        <v>146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1:193" ht="12.75">
      <c r="A58" s="34" t="s">
        <v>33</v>
      </c>
      <c r="B58" s="75">
        <f>SUM(B53:B57)</f>
        <v>9</v>
      </c>
      <c r="C58" s="35">
        <f>B58/$L$58</f>
        <v>0.009268795056642637</v>
      </c>
      <c r="D58" s="75">
        <f>SUM(D53:D57)</f>
        <v>71</v>
      </c>
      <c r="E58" s="35">
        <f>D58/$L$58</f>
        <v>0.07312049433573635</v>
      </c>
      <c r="F58" s="75">
        <f>SUM(F53:F57)</f>
        <v>373</v>
      </c>
      <c r="G58" s="35">
        <f>F58/$L$58</f>
        <v>0.384140061791967</v>
      </c>
      <c r="H58" s="75">
        <f>SUM(H53:H57)</f>
        <v>459</v>
      </c>
      <c r="I58" s="35">
        <f>H58/$L$58</f>
        <v>0.4727085478887745</v>
      </c>
      <c r="J58" s="75">
        <f>SUM(J53:J57)</f>
        <v>59</v>
      </c>
      <c r="K58" s="35">
        <f>J58/$L$58</f>
        <v>0.0607621009268795</v>
      </c>
      <c r="L58" s="36">
        <f>SUM(L53:L57)</f>
        <v>971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1:193" ht="12.75">
      <c r="A59" s="6"/>
      <c r="B59" s="7">
        <f>B58/L58</f>
        <v>0.009268795056642637</v>
      </c>
      <c r="C59" s="7"/>
      <c r="D59" s="7">
        <f>D58/L58</f>
        <v>0.07312049433573635</v>
      </c>
      <c r="E59" s="7"/>
      <c r="F59" s="7">
        <f>F58/L58</f>
        <v>0.384140061791967</v>
      </c>
      <c r="G59" s="7"/>
      <c r="H59" s="7">
        <f>H58/L58</f>
        <v>0.4727085478887745</v>
      </c>
      <c r="I59" s="7"/>
      <c r="J59" s="7">
        <f>J58/L58</f>
        <v>0.0607621009268795</v>
      </c>
      <c r="K59" s="7"/>
      <c r="L59" s="8">
        <f>SUM(B59:J59)</f>
        <v>1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12.75">
      <c r="A60" s="6"/>
      <c r="B60" s="11"/>
      <c r="C60" s="37"/>
      <c r="D60" s="6"/>
      <c r="E60" s="6"/>
      <c r="F60" s="6"/>
      <c r="G60" s="6"/>
      <c r="H60" s="6"/>
      <c r="I60" s="6"/>
      <c r="J60" s="6"/>
      <c r="K60" s="6"/>
      <c r="L60" s="6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03" t="s">
        <v>51</v>
      </c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>
      <c r="A62" s="95" t="s">
        <v>48</v>
      </c>
      <c r="B62" s="95" t="s">
        <v>21</v>
      </c>
      <c r="C62" s="30" t="s">
        <v>22</v>
      </c>
      <c r="D62" s="95" t="s">
        <v>23</v>
      </c>
      <c r="E62" s="30" t="s">
        <v>22</v>
      </c>
      <c r="F62" s="95" t="s">
        <v>24</v>
      </c>
      <c r="G62" s="30" t="s">
        <v>22</v>
      </c>
      <c r="H62" s="95" t="s">
        <v>25</v>
      </c>
      <c r="I62" s="30" t="s">
        <v>22</v>
      </c>
      <c r="J62" s="30" t="s">
        <v>26</v>
      </c>
      <c r="K62" s="30" t="s">
        <v>22</v>
      </c>
      <c r="L62" s="95" t="s">
        <v>33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96"/>
      <c r="B63" s="96"/>
      <c r="C63" s="31" t="s">
        <v>48</v>
      </c>
      <c r="D63" s="96"/>
      <c r="E63" s="31" t="s">
        <v>48</v>
      </c>
      <c r="F63" s="96"/>
      <c r="G63" s="31" t="s">
        <v>48</v>
      </c>
      <c r="H63" s="96"/>
      <c r="I63" s="31" t="s">
        <v>48</v>
      </c>
      <c r="J63" s="31" t="s">
        <v>50</v>
      </c>
      <c r="K63" s="31" t="s">
        <v>48</v>
      </c>
      <c r="L63" s="96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9" t="s">
        <v>28</v>
      </c>
      <c r="B64" s="14">
        <f>C17</f>
        <v>10</v>
      </c>
      <c r="C64" s="32">
        <f aca="true" t="shared" si="6" ref="C64:C69">B64/L64</f>
        <v>0.10204081632653061</v>
      </c>
      <c r="D64" s="14">
        <f>E17</f>
        <v>24</v>
      </c>
      <c r="E64" s="32">
        <f aca="true" t="shared" si="7" ref="E64:E69">D64/L64</f>
        <v>0.24489795918367346</v>
      </c>
      <c r="F64" s="14">
        <f>G17</f>
        <v>51</v>
      </c>
      <c r="G64" s="32">
        <f aca="true" t="shared" si="8" ref="G64:G69">F64/L64</f>
        <v>0.5204081632653061</v>
      </c>
      <c r="H64" s="14">
        <f>I17</f>
        <v>13</v>
      </c>
      <c r="I64" s="32">
        <f aca="true" t="shared" si="9" ref="I64:I69">H64/L64</f>
        <v>0.1326530612244898</v>
      </c>
      <c r="J64" s="14">
        <f>K17</f>
        <v>0</v>
      </c>
      <c r="K64" s="32">
        <f aca="true" t="shared" si="10" ref="K64:K69">J64/L64</f>
        <v>0</v>
      </c>
      <c r="L64" s="33">
        <f>B64+D64+F64+H64+J64</f>
        <v>98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2" s="5" customFormat="1" ht="12.75">
      <c r="A65" s="19" t="s">
        <v>29</v>
      </c>
      <c r="B65" s="14">
        <f>C23</f>
        <v>9</v>
      </c>
      <c r="C65" s="32">
        <f t="shared" si="6"/>
        <v>0.16666666666666666</v>
      </c>
      <c r="D65" s="14">
        <f>E23</f>
        <v>19</v>
      </c>
      <c r="E65" s="32">
        <f t="shared" si="7"/>
        <v>0.35185185185185186</v>
      </c>
      <c r="F65" s="14">
        <f>G23</f>
        <v>19</v>
      </c>
      <c r="G65" s="32">
        <f t="shared" si="8"/>
        <v>0.35185185185185186</v>
      </c>
      <c r="H65" s="14">
        <f>I23</f>
        <v>7</v>
      </c>
      <c r="I65" s="32">
        <f t="shared" si="9"/>
        <v>0.12962962962962962</v>
      </c>
      <c r="J65" s="14">
        <f>K23</f>
        <v>0</v>
      </c>
      <c r="K65" s="32">
        <f t="shared" si="10"/>
        <v>0</v>
      </c>
      <c r="L65" s="33">
        <f>B65+D65+F65+H65+J65</f>
        <v>54</v>
      </c>
    </row>
    <row r="66" spans="1:193" ht="12.75">
      <c r="A66" s="19" t="s">
        <v>30</v>
      </c>
      <c r="B66" s="14">
        <f>C28</f>
        <v>3</v>
      </c>
      <c r="C66" s="32">
        <f t="shared" si="6"/>
        <v>0.11538461538461539</v>
      </c>
      <c r="D66" s="14">
        <f>E28</f>
        <v>14</v>
      </c>
      <c r="E66" s="32">
        <f t="shared" si="7"/>
        <v>0.5384615384615384</v>
      </c>
      <c r="F66" s="14">
        <f>G28</f>
        <v>7</v>
      </c>
      <c r="G66" s="32">
        <f t="shared" si="8"/>
        <v>0.2692307692307692</v>
      </c>
      <c r="H66" s="14">
        <f>I28</f>
        <v>2</v>
      </c>
      <c r="I66" s="32">
        <f t="shared" si="9"/>
        <v>0.07692307692307693</v>
      </c>
      <c r="J66" s="14">
        <f>K28</f>
        <v>0</v>
      </c>
      <c r="K66" s="32">
        <f t="shared" si="10"/>
        <v>0</v>
      </c>
      <c r="L66" s="33">
        <f>B66+D66+F66+H66+J66</f>
        <v>26</v>
      </c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9" t="s">
        <v>31</v>
      </c>
      <c r="B67" s="14">
        <f>C34</f>
        <v>1</v>
      </c>
      <c r="C67" s="32">
        <f t="shared" si="6"/>
        <v>0.03125</v>
      </c>
      <c r="D67" s="14">
        <f>E34</f>
        <v>7</v>
      </c>
      <c r="E67" s="32">
        <f t="shared" si="7"/>
        <v>0.21875</v>
      </c>
      <c r="F67" s="14">
        <f>G34</f>
        <v>22</v>
      </c>
      <c r="G67" s="32">
        <f t="shared" si="8"/>
        <v>0.6875</v>
      </c>
      <c r="H67" s="14">
        <f>I34</f>
        <v>2</v>
      </c>
      <c r="I67" s="32">
        <f t="shared" si="9"/>
        <v>0.0625</v>
      </c>
      <c r="J67" s="14">
        <f>K34</f>
        <v>0</v>
      </c>
      <c r="K67" s="32">
        <f t="shared" si="10"/>
        <v>0</v>
      </c>
      <c r="L67" s="15">
        <f>B67+D67+F67+H67+J67</f>
        <v>32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9" t="s">
        <v>32</v>
      </c>
      <c r="B68" s="14">
        <f>C40</f>
        <v>3</v>
      </c>
      <c r="C68" s="32">
        <f t="shared" si="6"/>
        <v>0.08823529411764706</v>
      </c>
      <c r="D68" s="14">
        <f>E40</f>
        <v>2</v>
      </c>
      <c r="E68" s="32">
        <f t="shared" si="7"/>
        <v>0.058823529411764705</v>
      </c>
      <c r="F68" s="14">
        <f>G40</f>
        <v>23</v>
      </c>
      <c r="G68" s="32">
        <f t="shared" si="8"/>
        <v>0.6764705882352942</v>
      </c>
      <c r="H68" s="14">
        <f>I40</f>
        <v>6</v>
      </c>
      <c r="I68" s="32">
        <f t="shared" si="9"/>
        <v>0.17647058823529413</v>
      </c>
      <c r="J68" s="14">
        <f>K40</f>
        <v>0</v>
      </c>
      <c r="K68" s="32">
        <f t="shared" si="10"/>
        <v>0</v>
      </c>
      <c r="L68" s="15">
        <f>B68+D68+F68+H68+J68</f>
        <v>34</v>
      </c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 s="34" t="s">
        <v>33</v>
      </c>
      <c r="B69" s="75">
        <f>SUM(B64:B68)</f>
        <v>26</v>
      </c>
      <c r="C69" s="35">
        <f t="shared" si="6"/>
        <v>0.10655737704918032</v>
      </c>
      <c r="D69" s="75">
        <f>SUM(D64:D68)</f>
        <v>66</v>
      </c>
      <c r="E69" s="35">
        <f t="shared" si="7"/>
        <v>0.27049180327868855</v>
      </c>
      <c r="F69" s="75">
        <f>SUM(F64:F68)</f>
        <v>122</v>
      </c>
      <c r="G69" s="35">
        <f t="shared" si="8"/>
        <v>0.5</v>
      </c>
      <c r="H69" s="75">
        <f>SUM(H64:H68)</f>
        <v>30</v>
      </c>
      <c r="I69" s="35">
        <f t="shared" si="9"/>
        <v>0.12295081967213115</v>
      </c>
      <c r="J69" s="75">
        <f>SUM(J64:J68)</f>
        <v>0</v>
      </c>
      <c r="K69" s="35">
        <f t="shared" si="10"/>
        <v>0</v>
      </c>
      <c r="L69" s="36">
        <f>SUM(L64:L68)</f>
        <v>244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 s="6"/>
      <c r="B70" s="7">
        <f>B69/L69</f>
        <v>0.10655737704918032</v>
      </c>
      <c r="C70" s="7"/>
      <c r="D70" s="7">
        <f>D69/L69</f>
        <v>0.27049180327868855</v>
      </c>
      <c r="E70" s="7"/>
      <c r="F70" s="7">
        <f>F69/L69</f>
        <v>0.5</v>
      </c>
      <c r="G70" s="7"/>
      <c r="H70" s="7">
        <f>H69/L69</f>
        <v>0.12295081967213115</v>
      </c>
      <c r="I70" s="7"/>
      <c r="J70" s="7">
        <f>J69/L69</f>
        <v>0</v>
      </c>
      <c r="K70" s="7"/>
      <c r="L70" s="8">
        <f>SUM(B70:J70)</f>
        <v>1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 s="6"/>
      <c r="B71" s="11"/>
      <c r="C71" s="11"/>
      <c r="D71" s="6"/>
      <c r="E71" s="6"/>
      <c r="F71" s="6"/>
      <c r="G71" s="6"/>
      <c r="H71" s="6"/>
      <c r="I71" s="6"/>
      <c r="J71" s="6"/>
      <c r="K71" s="6"/>
      <c r="L71" s="6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 s="103" t="s">
        <v>52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 s="95" t="s">
        <v>48</v>
      </c>
      <c r="B73" s="95" t="s">
        <v>21</v>
      </c>
      <c r="C73" s="30" t="s">
        <v>22</v>
      </c>
      <c r="D73" s="95" t="s">
        <v>23</v>
      </c>
      <c r="E73" s="30" t="s">
        <v>22</v>
      </c>
      <c r="F73" s="95" t="s">
        <v>24</v>
      </c>
      <c r="G73" s="30" t="s">
        <v>22</v>
      </c>
      <c r="H73" s="95" t="s">
        <v>25</v>
      </c>
      <c r="I73" s="30" t="s">
        <v>22</v>
      </c>
      <c r="J73" s="30" t="s">
        <v>26</v>
      </c>
      <c r="K73" s="30" t="s">
        <v>22</v>
      </c>
      <c r="L73" s="95" t="s">
        <v>33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 s="96"/>
      <c r="B74" s="96"/>
      <c r="C74" s="31" t="s">
        <v>48</v>
      </c>
      <c r="D74" s="96"/>
      <c r="E74" s="31" t="s">
        <v>48</v>
      </c>
      <c r="F74" s="96"/>
      <c r="G74" s="31" t="s">
        <v>48</v>
      </c>
      <c r="H74" s="96"/>
      <c r="I74" s="31" t="s">
        <v>48</v>
      </c>
      <c r="J74" s="31" t="s">
        <v>27</v>
      </c>
      <c r="K74" s="31" t="s">
        <v>48</v>
      </c>
      <c r="L74" s="96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 s="19" t="s">
        <v>28</v>
      </c>
      <c r="B75" s="14">
        <f>B64+B53</f>
        <v>15</v>
      </c>
      <c r="C75" s="32">
        <f>B75/L75</f>
        <v>0.02824858757062147</v>
      </c>
      <c r="D75" s="14">
        <f>D64+D53</f>
        <v>71</v>
      </c>
      <c r="E75" s="32">
        <f>D75/L75</f>
        <v>0.1337099811676083</v>
      </c>
      <c r="F75" s="14">
        <f>F64+F53</f>
        <v>210</v>
      </c>
      <c r="G75" s="32">
        <f>F75/L75</f>
        <v>0.3954802259887006</v>
      </c>
      <c r="H75" s="14">
        <f>H64+H53</f>
        <v>213</v>
      </c>
      <c r="I75" s="32">
        <f>H75/L75</f>
        <v>0.4011299435028249</v>
      </c>
      <c r="J75" s="14">
        <f>J64+J53</f>
        <v>22</v>
      </c>
      <c r="K75" s="32">
        <f>J75/L75</f>
        <v>0.04143126177024482</v>
      </c>
      <c r="L75" s="15">
        <f>B75+D75+F75+H75+J75</f>
        <v>531</v>
      </c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1:193" ht="12.75">
      <c r="A76" s="19" t="s">
        <v>29</v>
      </c>
      <c r="B76" s="14">
        <f>B65+B54</f>
        <v>10</v>
      </c>
      <c r="C76" s="32">
        <f>B76/L76</f>
        <v>0.04878048780487805</v>
      </c>
      <c r="D76" s="14">
        <f>D65+D54</f>
        <v>35</v>
      </c>
      <c r="E76" s="32">
        <f>D76/L76</f>
        <v>0.17073170731707318</v>
      </c>
      <c r="F76" s="14">
        <f>F65+F54</f>
        <v>101</v>
      </c>
      <c r="G76" s="32">
        <f>F76/L76</f>
        <v>0.4926829268292683</v>
      </c>
      <c r="H76" s="14">
        <f>H65+H54</f>
        <v>53</v>
      </c>
      <c r="I76" s="32">
        <f>H76/L76</f>
        <v>0.25853658536585367</v>
      </c>
      <c r="J76" s="14">
        <f>J65+J54</f>
        <v>6</v>
      </c>
      <c r="K76" s="32">
        <f>J76/L76</f>
        <v>0.02926829268292683</v>
      </c>
      <c r="L76" s="15">
        <f>B76+D76+F76+H76+J76</f>
        <v>205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1:193" ht="12.75">
      <c r="A77" s="19" t="s">
        <v>30</v>
      </c>
      <c r="B77" s="14">
        <f>B66+B55</f>
        <v>3</v>
      </c>
      <c r="C77" s="32">
        <f>B77/L77</f>
        <v>0.02702702702702703</v>
      </c>
      <c r="D77" s="14">
        <f>D66+D55</f>
        <v>16</v>
      </c>
      <c r="E77" s="32">
        <f>D77/L77</f>
        <v>0.14414414414414414</v>
      </c>
      <c r="F77" s="14">
        <f>F66+F55</f>
        <v>55</v>
      </c>
      <c r="G77" s="32">
        <f>F77/L77</f>
        <v>0.4954954954954955</v>
      </c>
      <c r="H77" s="14">
        <f>H66+H55</f>
        <v>34</v>
      </c>
      <c r="I77" s="32">
        <f>H77/L77</f>
        <v>0.3063063063063063</v>
      </c>
      <c r="J77" s="14">
        <f>J66+J55</f>
        <v>3</v>
      </c>
      <c r="K77" s="32">
        <f>J77/L77</f>
        <v>0.02702702702702703</v>
      </c>
      <c r="L77" s="15">
        <f>B77+D77+F77+H77+J77</f>
        <v>111</v>
      </c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1:12" ht="12">
      <c r="A78" s="19" t="s">
        <v>31</v>
      </c>
      <c r="B78" s="14">
        <f>B67+B56</f>
        <v>3</v>
      </c>
      <c r="C78" s="32">
        <f>B78/L78</f>
        <v>0.015957446808510637</v>
      </c>
      <c r="D78" s="14">
        <f>D67+D56</f>
        <v>10</v>
      </c>
      <c r="E78" s="32">
        <f>D78/L78</f>
        <v>0.05319148936170213</v>
      </c>
      <c r="F78" s="14">
        <f>F67+F56</f>
        <v>65</v>
      </c>
      <c r="G78" s="32">
        <f>F78/L78</f>
        <v>0.34574468085106386</v>
      </c>
      <c r="H78" s="14">
        <f>H67+H56</f>
        <v>92</v>
      </c>
      <c r="I78" s="32">
        <f>H78/L78</f>
        <v>0.48936170212765956</v>
      </c>
      <c r="J78" s="14">
        <f>J67+J56</f>
        <v>18</v>
      </c>
      <c r="K78" s="32">
        <f>J78/L78</f>
        <v>0.09574468085106383</v>
      </c>
      <c r="L78" s="15">
        <f>B78+D78+F78+H78+J78</f>
        <v>188</v>
      </c>
    </row>
    <row r="79" spans="1:12" ht="12">
      <c r="A79" s="19" t="s">
        <v>32</v>
      </c>
      <c r="B79" s="14">
        <f>B68+B57</f>
        <v>4</v>
      </c>
      <c r="C79" s="32">
        <f>B79/L79</f>
        <v>0.022222222222222223</v>
      </c>
      <c r="D79" s="14">
        <f>D68+D57</f>
        <v>5</v>
      </c>
      <c r="E79" s="32">
        <f>D79/L79</f>
        <v>0.027777777777777776</v>
      </c>
      <c r="F79" s="14">
        <f>F68+F57</f>
        <v>64</v>
      </c>
      <c r="G79" s="32">
        <f>F79/L79</f>
        <v>0.35555555555555557</v>
      </c>
      <c r="H79" s="14">
        <f>H68+H57</f>
        <v>97</v>
      </c>
      <c r="I79" s="32">
        <f>H79/L79</f>
        <v>0.5388888888888889</v>
      </c>
      <c r="J79" s="14">
        <f>J68+J57</f>
        <v>10</v>
      </c>
      <c r="K79" s="32">
        <f>J79/L79</f>
        <v>0.05555555555555555</v>
      </c>
      <c r="L79" s="15">
        <f>B79+D79+F79+H79+J79</f>
        <v>180</v>
      </c>
    </row>
    <row r="80" spans="1:12" ht="12">
      <c r="A80" s="34" t="s">
        <v>33</v>
      </c>
      <c r="B80" s="75">
        <f>SUM(B75:B79)</f>
        <v>35</v>
      </c>
      <c r="C80" s="35">
        <f>B80/$L$80</f>
        <v>0.02880658436213992</v>
      </c>
      <c r="D80" s="75">
        <f>SUM(D75:D79)</f>
        <v>137</v>
      </c>
      <c r="E80" s="35">
        <f>D80/$L$80</f>
        <v>0.11275720164609053</v>
      </c>
      <c r="F80" s="75">
        <f>SUM(F75:F79)</f>
        <v>495</v>
      </c>
      <c r="G80" s="35">
        <f>F80/$L$80</f>
        <v>0.4074074074074074</v>
      </c>
      <c r="H80" s="75">
        <f>SUM(H75:H79)</f>
        <v>489</v>
      </c>
      <c r="I80" s="35">
        <f>H80/$L$80</f>
        <v>0.4024691358024691</v>
      </c>
      <c r="J80" s="75">
        <f>SUM(J75:J79)</f>
        <v>59</v>
      </c>
      <c r="K80" s="35">
        <f>J80/$L$80</f>
        <v>0.048559670781893</v>
      </c>
      <c r="L80" s="23">
        <f>SUM(L75:L79)</f>
        <v>1215</v>
      </c>
    </row>
    <row r="81" spans="1:12" ht="12">
      <c r="A81" s="6"/>
      <c r="B81" s="7">
        <f>B80/L80</f>
        <v>0.02880658436213992</v>
      </c>
      <c r="C81" s="7"/>
      <c r="D81" s="7">
        <f>D80/L80</f>
        <v>0.11275720164609053</v>
      </c>
      <c r="E81" s="7"/>
      <c r="F81" s="7">
        <f>F80/L80</f>
        <v>0.4074074074074074</v>
      </c>
      <c r="G81" s="7"/>
      <c r="H81" s="7">
        <f>H80/L80</f>
        <v>0.4024691358024691</v>
      </c>
      <c r="I81" s="7"/>
      <c r="J81" s="7">
        <f>J80/L80</f>
        <v>0.048559670781893</v>
      </c>
      <c r="K81" s="7"/>
      <c r="L81" s="8">
        <f>SUM(B81:J81)</f>
        <v>1</v>
      </c>
    </row>
    <row r="82" spans="1:12" ht="12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8"/>
    </row>
    <row r="83" spans="1:12" ht="12" hidden="1">
      <c r="A83" s="6"/>
      <c r="B83" s="7"/>
      <c r="C83" s="7"/>
      <c r="D83" s="7"/>
      <c r="E83" s="7"/>
      <c r="F83" s="7"/>
      <c r="G83" s="7"/>
      <c r="H83" s="7"/>
      <c r="I83" s="7"/>
      <c r="J83" s="7"/>
      <c r="K83" s="7"/>
      <c r="L83" s="8"/>
    </row>
    <row r="84" spans="1:12" ht="12">
      <c r="A84" s="38" t="s">
        <v>40</v>
      </c>
      <c r="B84" s="18" t="s">
        <v>7</v>
      </c>
      <c r="C84" s="18" t="s">
        <v>34</v>
      </c>
      <c r="D84" s="18" t="s">
        <v>33</v>
      </c>
      <c r="E84" s="7"/>
      <c r="F84" s="7"/>
      <c r="G84" s="7"/>
      <c r="H84" s="7"/>
      <c r="I84" s="7"/>
      <c r="J84" s="7"/>
      <c r="K84" s="7"/>
      <c r="L84" s="8"/>
    </row>
    <row r="85" spans="1:12" ht="12">
      <c r="A85" s="19" t="s">
        <v>53</v>
      </c>
      <c r="B85" s="15">
        <f>B58</f>
        <v>9</v>
      </c>
      <c r="C85" s="39">
        <f>B69</f>
        <v>26</v>
      </c>
      <c r="D85" s="40">
        <f>B80</f>
        <v>35</v>
      </c>
      <c r="E85" s="7"/>
      <c r="F85" s="7"/>
      <c r="G85" s="7"/>
      <c r="H85" s="7"/>
      <c r="I85" s="7"/>
      <c r="J85" s="7"/>
      <c r="K85" s="7"/>
      <c r="L85" s="8"/>
    </row>
    <row r="86" spans="1:12" ht="12">
      <c r="A86" s="19" t="s">
        <v>54</v>
      </c>
      <c r="B86" s="15">
        <f>D58</f>
        <v>71</v>
      </c>
      <c r="C86" s="39">
        <f>D69</f>
        <v>66</v>
      </c>
      <c r="D86" s="40">
        <f>D80</f>
        <v>137</v>
      </c>
      <c r="E86" s="7"/>
      <c r="F86" s="7"/>
      <c r="G86" s="7"/>
      <c r="H86" s="7"/>
      <c r="I86" s="7"/>
      <c r="J86" s="7"/>
      <c r="K86" s="7"/>
      <c r="L86" s="8"/>
    </row>
    <row r="87" spans="1:12" ht="12">
      <c r="A87" s="19" t="s">
        <v>55</v>
      </c>
      <c r="B87" s="15">
        <f>F58</f>
        <v>373</v>
      </c>
      <c r="C87" s="39">
        <f>F69</f>
        <v>122</v>
      </c>
      <c r="D87" s="40">
        <f>F80</f>
        <v>495</v>
      </c>
      <c r="E87" s="7"/>
      <c r="F87" s="7"/>
      <c r="G87" s="7"/>
      <c r="H87" s="7"/>
      <c r="I87" s="7"/>
      <c r="J87" s="7"/>
      <c r="K87" s="7"/>
      <c r="L87" s="8"/>
    </row>
    <row r="88" spans="1:12" ht="12">
      <c r="A88" s="19" t="s">
        <v>56</v>
      </c>
      <c r="B88" s="15">
        <f>H58</f>
        <v>459</v>
      </c>
      <c r="C88" s="39">
        <f>H69</f>
        <v>30</v>
      </c>
      <c r="D88" s="40">
        <f>H80</f>
        <v>489</v>
      </c>
      <c r="E88" s="7"/>
      <c r="F88" s="7"/>
      <c r="G88" s="7"/>
      <c r="H88" s="7"/>
      <c r="I88" s="7"/>
      <c r="J88" s="7"/>
      <c r="K88" s="7"/>
      <c r="L88" s="8"/>
    </row>
    <row r="89" spans="1:12" ht="12">
      <c r="A89" s="19" t="s">
        <v>57</v>
      </c>
      <c r="B89" s="15">
        <f>J58</f>
        <v>59</v>
      </c>
      <c r="C89" s="39">
        <f>J69</f>
        <v>0</v>
      </c>
      <c r="D89" s="40">
        <f>J80</f>
        <v>59</v>
      </c>
      <c r="E89" s="7"/>
      <c r="F89" s="7"/>
      <c r="G89" s="7"/>
      <c r="H89" s="7"/>
      <c r="I89" s="7"/>
      <c r="J89" s="7"/>
      <c r="K89" s="7"/>
      <c r="L89" s="8"/>
    </row>
    <row r="90" spans="1:12" ht="12">
      <c r="A90" s="18" t="s">
        <v>33</v>
      </c>
      <c r="B90" s="36">
        <f>SUM(B85:B89)</f>
        <v>971</v>
      </c>
      <c r="C90" s="18">
        <f>SUM(C85:C89)</f>
        <v>244</v>
      </c>
      <c r="D90" s="23">
        <f>SUM(D85:D89)</f>
        <v>1215</v>
      </c>
      <c r="E90" s="7"/>
      <c r="F90" s="7"/>
      <c r="G90" s="7"/>
      <c r="H90" s="7"/>
      <c r="I90" s="7"/>
      <c r="J90" s="7"/>
      <c r="K90" s="7"/>
      <c r="L90" s="8"/>
    </row>
    <row r="91" spans="1:12" ht="12">
      <c r="A91" s="6"/>
      <c r="B91" s="7"/>
      <c r="C91" s="7"/>
      <c r="D91" s="7"/>
      <c r="E91" s="7"/>
      <c r="F91" s="7"/>
      <c r="G91" s="7"/>
      <c r="H91" s="7"/>
      <c r="I91" s="7"/>
      <c r="J91" s="7"/>
      <c r="K91" s="7"/>
      <c r="L91" s="8"/>
    </row>
    <row r="144" ht="12">
      <c r="A144" s="9" t="s">
        <v>58</v>
      </c>
    </row>
  </sheetData>
  <sheetProtection password="CA35" sheet="1" selectLockedCells="1" selectUnlockedCells="1"/>
  <mergeCells count="29">
    <mergeCell ref="A72:L72"/>
    <mergeCell ref="A73:A74"/>
    <mergeCell ref="B73:B74"/>
    <mergeCell ref="D73:D74"/>
    <mergeCell ref="F73:F74"/>
    <mergeCell ref="H73:H74"/>
    <mergeCell ref="L73:L74"/>
    <mergeCell ref="A61:L61"/>
    <mergeCell ref="A62:A63"/>
    <mergeCell ref="B62:B63"/>
    <mergeCell ref="D62:D63"/>
    <mergeCell ref="F62:F63"/>
    <mergeCell ref="H62:H63"/>
    <mergeCell ref="L62:L63"/>
    <mergeCell ref="A47:H47"/>
    <mergeCell ref="A48:H48"/>
    <mergeCell ref="A50:L50"/>
    <mergeCell ref="A51:A52"/>
    <mergeCell ref="B51:B52"/>
    <mergeCell ref="D51:D52"/>
    <mergeCell ref="F51:F52"/>
    <mergeCell ref="H51:H52"/>
    <mergeCell ref="L51:L52"/>
    <mergeCell ref="A1:L1"/>
    <mergeCell ref="A2:L2"/>
    <mergeCell ref="A3:L3"/>
    <mergeCell ref="C5:F5"/>
    <mergeCell ref="A7:L7"/>
    <mergeCell ref="A46:H46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90" r:id="rId2"/>
  <rowBreaks count="2" manualBreakCount="2">
    <brk id="47" max="255" man="1"/>
    <brk id="90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K144"/>
  <sheetViews>
    <sheetView zoomScalePageLayoutView="0" workbookViewId="0" topLeftCell="A1">
      <selection activeCell="A156" sqref="A1:IV156"/>
    </sheetView>
  </sheetViews>
  <sheetFormatPr defaultColWidth="9.140625" defaultRowHeight="12.75"/>
  <cols>
    <col min="1" max="1" width="44.8515625" style="1" customWidth="1"/>
    <col min="2" max="2" width="10.28125" style="1" customWidth="1"/>
    <col min="3" max="3" width="11.8515625" style="1" customWidth="1"/>
    <col min="4" max="4" width="11.421875" style="1" customWidth="1"/>
    <col min="5" max="11" width="10.28125" style="1" customWidth="1"/>
    <col min="12" max="12" width="7.8515625" style="1" customWidth="1"/>
    <col min="13" max="16384" width="9.140625" style="1" customWidth="1"/>
  </cols>
  <sheetData>
    <row r="1" spans="1:193" ht="12.7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</row>
    <row r="2" spans="1:193" ht="12.75">
      <c r="A2" s="97" t="s">
        <v>59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</row>
    <row r="3" spans="1:193" ht="12.75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</row>
    <row r="4" spans="1:12" ht="1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2:12" ht="12.75" customHeight="1">
      <c r="B5" s="11"/>
      <c r="C5" s="105" t="s">
        <v>70</v>
      </c>
      <c r="D5" s="105"/>
      <c r="E5" s="105"/>
      <c r="F5" s="105"/>
      <c r="G5" s="6"/>
      <c r="H5" s="6"/>
      <c r="I5" s="6"/>
      <c r="J5" s="6"/>
      <c r="K5" s="6"/>
      <c r="L5" s="12"/>
    </row>
    <row r="6" spans="1:12" ht="12">
      <c r="A6" s="10"/>
      <c r="B6" s="11"/>
      <c r="C6" s="6"/>
      <c r="D6" s="6"/>
      <c r="E6" s="6"/>
      <c r="F6" s="6"/>
      <c r="G6" s="6"/>
      <c r="H6" s="6"/>
      <c r="I6" s="6"/>
      <c r="J6" s="6"/>
      <c r="K6" s="6"/>
      <c r="L6" s="12"/>
    </row>
    <row r="7" spans="1:12" ht="15.75">
      <c r="A7" s="98" t="s">
        <v>62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ht="12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2" ht="12">
      <c r="A9" s="83" t="s">
        <v>47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</row>
    <row r="10" spans="1:12" ht="12">
      <c r="A10" s="79" t="s">
        <v>35</v>
      </c>
      <c r="B10" s="83" t="s">
        <v>2</v>
      </c>
      <c r="C10" s="83"/>
      <c r="D10" s="83" t="s">
        <v>3</v>
      </c>
      <c r="E10" s="83"/>
      <c r="F10" s="83" t="s">
        <v>4</v>
      </c>
      <c r="G10" s="83"/>
      <c r="H10" s="83" t="s">
        <v>5</v>
      </c>
      <c r="I10" s="83"/>
      <c r="J10" s="82" t="s">
        <v>6</v>
      </c>
      <c r="K10" s="82"/>
      <c r="L10" s="79" t="s">
        <v>33</v>
      </c>
    </row>
    <row r="11" spans="1:12" ht="12" customHeight="1">
      <c r="A11" s="80"/>
      <c r="B11" s="83" t="s">
        <v>7</v>
      </c>
      <c r="C11" s="83" t="s">
        <v>8</v>
      </c>
      <c r="D11" s="83" t="s">
        <v>7</v>
      </c>
      <c r="E11" s="83" t="s">
        <v>8</v>
      </c>
      <c r="F11" s="83" t="s">
        <v>7</v>
      </c>
      <c r="G11" s="83" t="s">
        <v>8</v>
      </c>
      <c r="H11" s="83" t="s">
        <v>7</v>
      </c>
      <c r="I11" s="83" t="s">
        <v>8</v>
      </c>
      <c r="J11" s="83" t="s">
        <v>7</v>
      </c>
      <c r="K11" s="83" t="s">
        <v>8</v>
      </c>
      <c r="L11" s="80"/>
    </row>
    <row r="12" spans="1:12" ht="12" customHeight="1">
      <c r="A12" s="13" t="s">
        <v>9</v>
      </c>
      <c r="B12" s="14">
        <v>3</v>
      </c>
      <c r="C12" s="14">
        <v>0</v>
      </c>
      <c r="D12" s="14">
        <v>5</v>
      </c>
      <c r="E12" s="14">
        <v>10</v>
      </c>
      <c r="F12" s="14">
        <v>53</v>
      </c>
      <c r="G12" s="14">
        <v>11</v>
      </c>
      <c r="H12" s="14">
        <v>67</v>
      </c>
      <c r="I12" s="14">
        <v>5</v>
      </c>
      <c r="J12" s="14">
        <v>6</v>
      </c>
      <c r="K12" s="15">
        <v>0</v>
      </c>
      <c r="L12" s="15">
        <f>SUM(B12:K12)</f>
        <v>160</v>
      </c>
    </row>
    <row r="13" spans="1:12" ht="12" customHeight="1">
      <c r="A13" s="13" t="s">
        <v>10</v>
      </c>
      <c r="B13" s="14">
        <v>0</v>
      </c>
      <c r="C13" s="14">
        <v>2</v>
      </c>
      <c r="D13" s="14">
        <v>38</v>
      </c>
      <c r="E13" s="14">
        <v>9</v>
      </c>
      <c r="F13" s="14">
        <v>42</v>
      </c>
      <c r="G13" s="14">
        <v>8</v>
      </c>
      <c r="H13" s="14">
        <v>31</v>
      </c>
      <c r="I13" s="14">
        <v>6</v>
      </c>
      <c r="J13" s="14">
        <v>4</v>
      </c>
      <c r="K13" s="15">
        <v>0</v>
      </c>
      <c r="L13" s="15">
        <f>SUM(B13:K13)</f>
        <v>140</v>
      </c>
    </row>
    <row r="14" spans="1:12" ht="12" customHeight="1">
      <c r="A14" s="13" t="s">
        <v>11</v>
      </c>
      <c r="B14" s="14">
        <v>0</v>
      </c>
      <c r="C14" s="14">
        <v>2</v>
      </c>
      <c r="D14" s="14">
        <v>1</v>
      </c>
      <c r="E14" s="14">
        <v>1</v>
      </c>
      <c r="F14" s="14">
        <v>23</v>
      </c>
      <c r="G14" s="14">
        <v>8</v>
      </c>
      <c r="H14" s="14">
        <v>50</v>
      </c>
      <c r="I14" s="14">
        <v>1</v>
      </c>
      <c r="J14" s="14">
        <v>5</v>
      </c>
      <c r="K14" s="15">
        <v>0</v>
      </c>
      <c r="L14" s="15">
        <f>SUM(B14:K14)</f>
        <v>91</v>
      </c>
    </row>
    <row r="15" spans="1:12" ht="12" customHeight="1">
      <c r="A15" s="13" t="s">
        <v>12</v>
      </c>
      <c r="B15" s="14">
        <v>2</v>
      </c>
      <c r="C15" s="14">
        <v>3</v>
      </c>
      <c r="D15" s="14">
        <v>2</v>
      </c>
      <c r="E15" s="14">
        <v>5</v>
      </c>
      <c r="F15" s="14">
        <v>15</v>
      </c>
      <c r="G15" s="14">
        <v>6</v>
      </c>
      <c r="H15" s="14">
        <v>13</v>
      </c>
      <c r="I15" s="14">
        <v>0</v>
      </c>
      <c r="J15" s="14">
        <v>4</v>
      </c>
      <c r="K15" s="15">
        <v>0</v>
      </c>
      <c r="L15" s="15">
        <f>SUM(B15:K15)</f>
        <v>50</v>
      </c>
    </row>
    <row r="16" spans="1:12" s="2" customFormat="1" ht="12" customHeight="1">
      <c r="A16" s="13" t="s">
        <v>13</v>
      </c>
      <c r="B16" s="14">
        <v>0</v>
      </c>
      <c r="C16" s="14">
        <v>4</v>
      </c>
      <c r="D16" s="14">
        <v>1</v>
      </c>
      <c r="E16" s="16">
        <v>0</v>
      </c>
      <c r="F16" s="14">
        <v>25</v>
      </c>
      <c r="G16" s="14">
        <v>21</v>
      </c>
      <c r="H16" s="14">
        <v>37</v>
      </c>
      <c r="I16" s="14">
        <v>2</v>
      </c>
      <c r="J16" s="14">
        <v>4</v>
      </c>
      <c r="K16" s="15">
        <v>0</v>
      </c>
      <c r="L16" s="15">
        <f>SUM(B16:K16)</f>
        <v>94</v>
      </c>
    </row>
    <row r="17" spans="1:12" s="2" customFormat="1" ht="12">
      <c r="A17" s="17" t="s">
        <v>41</v>
      </c>
      <c r="B17" s="18">
        <f>SUM(B12:B16)</f>
        <v>5</v>
      </c>
      <c r="C17" s="18">
        <f>SUM(C12:C16)</f>
        <v>11</v>
      </c>
      <c r="D17" s="18">
        <f aca="true" t="shared" si="0" ref="D17:L17">SUM(D12:D16)</f>
        <v>47</v>
      </c>
      <c r="E17" s="18">
        <f t="shared" si="0"/>
        <v>25</v>
      </c>
      <c r="F17" s="18">
        <f t="shared" si="0"/>
        <v>158</v>
      </c>
      <c r="G17" s="18">
        <f t="shared" si="0"/>
        <v>54</v>
      </c>
      <c r="H17" s="18">
        <f t="shared" si="0"/>
        <v>198</v>
      </c>
      <c r="I17" s="18">
        <f t="shared" si="0"/>
        <v>14</v>
      </c>
      <c r="J17" s="18">
        <f t="shared" si="0"/>
        <v>23</v>
      </c>
      <c r="K17" s="46">
        <f t="shared" si="0"/>
        <v>0</v>
      </c>
      <c r="L17" s="46">
        <f t="shared" si="0"/>
        <v>535</v>
      </c>
    </row>
    <row r="18" spans="1:12" ht="12">
      <c r="A18" s="79" t="s">
        <v>36</v>
      </c>
      <c r="B18" s="83" t="s">
        <v>2</v>
      </c>
      <c r="C18" s="83"/>
      <c r="D18" s="83" t="s">
        <v>3</v>
      </c>
      <c r="E18" s="83"/>
      <c r="F18" s="83" t="s">
        <v>4</v>
      </c>
      <c r="G18" s="83"/>
      <c r="H18" s="83" t="s">
        <v>5</v>
      </c>
      <c r="I18" s="83"/>
      <c r="J18" s="82" t="s">
        <v>6</v>
      </c>
      <c r="K18" s="82"/>
      <c r="L18" s="79" t="s">
        <v>33</v>
      </c>
    </row>
    <row r="19" spans="1:12" ht="12">
      <c r="A19" s="80"/>
      <c r="B19" s="83" t="s">
        <v>7</v>
      </c>
      <c r="C19" s="83" t="s">
        <v>8</v>
      </c>
      <c r="D19" s="83" t="s">
        <v>7</v>
      </c>
      <c r="E19" s="83" t="s">
        <v>8</v>
      </c>
      <c r="F19" s="83" t="s">
        <v>7</v>
      </c>
      <c r="G19" s="83" t="s">
        <v>8</v>
      </c>
      <c r="H19" s="83" t="s">
        <v>7</v>
      </c>
      <c r="I19" s="83" t="s">
        <v>8</v>
      </c>
      <c r="J19" s="83" t="s">
        <v>7</v>
      </c>
      <c r="K19" s="83" t="s">
        <v>8</v>
      </c>
      <c r="L19" s="72"/>
    </row>
    <row r="20" spans="1:12" ht="12">
      <c r="A20" s="19" t="s">
        <v>12</v>
      </c>
      <c r="B20" s="14">
        <v>0</v>
      </c>
      <c r="C20" s="14">
        <v>2</v>
      </c>
      <c r="D20" s="14">
        <v>10</v>
      </c>
      <c r="E20" s="14">
        <v>11</v>
      </c>
      <c r="F20" s="14">
        <v>28</v>
      </c>
      <c r="G20" s="14">
        <v>5</v>
      </c>
      <c r="H20" s="14">
        <v>6</v>
      </c>
      <c r="I20" s="14">
        <v>2</v>
      </c>
      <c r="J20" s="14">
        <v>0</v>
      </c>
      <c r="K20" s="15">
        <v>0</v>
      </c>
      <c r="L20" s="15">
        <f>SUM(B20:K20)</f>
        <v>64</v>
      </c>
    </row>
    <row r="21" spans="1:12" ht="12">
      <c r="A21" s="19" t="s">
        <v>14</v>
      </c>
      <c r="B21" s="14">
        <v>1</v>
      </c>
      <c r="C21" s="14">
        <v>2</v>
      </c>
      <c r="D21" s="14">
        <v>2</v>
      </c>
      <c r="E21" s="14">
        <v>7</v>
      </c>
      <c r="F21" s="14">
        <v>27</v>
      </c>
      <c r="G21" s="14">
        <v>3</v>
      </c>
      <c r="H21" s="14">
        <v>22</v>
      </c>
      <c r="I21" s="14">
        <v>1</v>
      </c>
      <c r="J21" s="14">
        <v>4</v>
      </c>
      <c r="K21" s="15">
        <v>0</v>
      </c>
      <c r="L21" s="15">
        <f>SUM(B21:K21)</f>
        <v>69</v>
      </c>
    </row>
    <row r="22" spans="1:12" s="2" customFormat="1" ht="12">
      <c r="A22" s="19" t="s">
        <v>15</v>
      </c>
      <c r="B22" s="14">
        <v>0</v>
      </c>
      <c r="C22" s="14">
        <v>4</v>
      </c>
      <c r="D22" s="14">
        <v>3</v>
      </c>
      <c r="E22" s="14">
        <v>1</v>
      </c>
      <c r="F22" s="14">
        <v>28</v>
      </c>
      <c r="G22" s="14">
        <v>9</v>
      </c>
      <c r="H22" s="14">
        <v>18</v>
      </c>
      <c r="I22" s="14">
        <v>2</v>
      </c>
      <c r="J22" s="14">
        <v>2</v>
      </c>
      <c r="K22" s="15">
        <v>0</v>
      </c>
      <c r="L22" s="15">
        <f>SUM(B22:K22)</f>
        <v>67</v>
      </c>
    </row>
    <row r="23" spans="1:12" s="2" customFormat="1" ht="12">
      <c r="A23" s="17" t="s">
        <v>42</v>
      </c>
      <c r="B23" s="18">
        <f aca="true" t="shared" si="1" ref="B23:L23">SUM(B20:B22)</f>
        <v>1</v>
      </c>
      <c r="C23" s="18">
        <f t="shared" si="1"/>
        <v>8</v>
      </c>
      <c r="D23" s="18">
        <f t="shared" si="1"/>
        <v>15</v>
      </c>
      <c r="E23" s="18">
        <f t="shared" si="1"/>
        <v>19</v>
      </c>
      <c r="F23" s="18">
        <f t="shared" si="1"/>
        <v>83</v>
      </c>
      <c r="G23" s="18">
        <f t="shared" si="1"/>
        <v>17</v>
      </c>
      <c r="H23" s="18">
        <f t="shared" si="1"/>
        <v>46</v>
      </c>
      <c r="I23" s="18">
        <f t="shared" si="1"/>
        <v>5</v>
      </c>
      <c r="J23" s="18">
        <f t="shared" si="1"/>
        <v>6</v>
      </c>
      <c r="K23" s="46">
        <f t="shared" si="1"/>
        <v>0</v>
      </c>
      <c r="L23" s="46">
        <f t="shared" si="1"/>
        <v>200</v>
      </c>
    </row>
    <row r="24" spans="1:12" ht="12">
      <c r="A24" s="79" t="s">
        <v>37</v>
      </c>
      <c r="B24" s="83" t="s">
        <v>2</v>
      </c>
      <c r="C24" s="83"/>
      <c r="D24" s="83" t="s">
        <v>3</v>
      </c>
      <c r="E24" s="83"/>
      <c r="F24" s="83" t="s">
        <v>4</v>
      </c>
      <c r="G24" s="83"/>
      <c r="H24" s="83" t="s">
        <v>5</v>
      </c>
      <c r="I24" s="83"/>
      <c r="J24" s="82" t="s">
        <v>6</v>
      </c>
      <c r="K24" s="82"/>
      <c r="L24" s="79" t="s">
        <v>33</v>
      </c>
    </row>
    <row r="25" spans="1:12" ht="12">
      <c r="A25" s="80"/>
      <c r="B25" s="83" t="s">
        <v>7</v>
      </c>
      <c r="C25" s="83" t="s">
        <v>8</v>
      </c>
      <c r="D25" s="83" t="s">
        <v>7</v>
      </c>
      <c r="E25" s="83" t="s">
        <v>8</v>
      </c>
      <c r="F25" s="83" t="s">
        <v>7</v>
      </c>
      <c r="G25" s="83" t="s">
        <v>8</v>
      </c>
      <c r="H25" s="83" t="s">
        <v>7</v>
      </c>
      <c r="I25" s="83" t="s">
        <v>8</v>
      </c>
      <c r="J25" s="83" t="s">
        <v>7</v>
      </c>
      <c r="K25" s="83" t="s">
        <v>8</v>
      </c>
      <c r="L25" s="72"/>
    </row>
    <row r="26" spans="1:12" ht="12">
      <c r="A26" s="19" t="s">
        <v>16</v>
      </c>
      <c r="B26" s="14">
        <v>0</v>
      </c>
      <c r="C26" s="14">
        <v>1</v>
      </c>
      <c r="D26" s="14">
        <v>0</v>
      </c>
      <c r="E26" s="14">
        <v>3</v>
      </c>
      <c r="F26" s="14">
        <v>22</v>
      </c>
      <c r="G26" s="14">
        <v>6</v>
      </c>
      <c r="H26" s="14">
        <v>19</v>
      </c>
      <c r="I26" s="14">
        <v>1</v>
      </c>
      <c r="J26" s="14">
        <v>3</v>
      </c>
      <c r="K26" s="15">
        <v>0</v>
      </c>
      <c r="L26" s="15">
        <f>SUM(B26:K26)</f>
        <v>55</v>
      </c>
    </row>
    <row r="27" spans="1:12" s="2" customFormat="1" ht="12">
      <c r="A27" s="19" t="s">
        <v>12</v>
      </c>
      <c r="B27" s="14">
        <v>0</v>
      </c>
      <c r="C27" s="14">
        <v>5</v>
      </c>
      <c r="D27" s="14">
        <v>2</v>
      </c>
      <c r="E27" s="14">
        <v>11</v>
      </c>
      <c r="F27" s="14">
        <v>26</v>
      </c>
      <c r="G27" s="14">
        <v>2</v>
      </c>
      <c r="H27" s="14">
        <v>13</v>
      </c>
      <c r="I27" s="14">
        <v>1</v>
      </c>
      <c r="J27" s="14">
        <v>0</v>
      </c>
      <c r="K27" s="15">
        <v>0</v>
      </c>
      <c r="L27" s="15">
        <f>SUM(B27:K27)</f>
        <v>60</v>
      </c>
    </row>
    <row r="28" spans="1:12" s="2" customFormat="1" ht="12">
      <c r="A28" s="17" t="s">
        <v>43</v>
      </c>
      <c r="B28" s="18">
        <f>SUM(B26:B27)</f>
        <v>0</v>
      </c>
      <c r="C28" s="18">
        <f>SUM(C26:C27)</f>
        <v>6</v>
      </c>
      <c r="D28" s="18">
        <f>SUM(D26:D27)</f>
        <v>2</v>
      </c>
      <c r="E28" s="18">
        <f>+SUM(E26:E27)</f>
        <v>14</v>
      </c>
      <c r="F28" s="18">
        <f aca="true" t="shared" si="2" ref="F28:L28">SUM(F26:F27)</f>
        <v>48</v>
      </c>
      <c r="G28" s="18">
        <f t="shared" si="2"/>
        <v>8</v>
      </c>
      <c r="H28" s="18">
        <f t="shared" si="2"/>
        <v>32</v>
      </c>
      <c r="I28" s="18">
        <f t="shared" si="2"/>
        <v>2</v>
      </c>
      <c r="J28" s="18">
        <f t="shared" si="2"/>
        <v>3</v>
      </c>
      <c r="K28" s="46">
        <f t="shared" si="2"/>
        <v>0</v>
      </c>
      <c r="L28" s="46">
        <f t="shared" si="2"/>
        <v>115</v>
      </c>
    </row>
    <row r="29" spans="1:12" ht="12">
      <c r="A29" s="79" t="s">
        <v>38</v>
      </c>
      <c r="B29" s="83" t="s">
        <v>2</v>
      </c>
      <c r="C29" s="83"/>
      <c r="D29" s="83" t="s">
        <v>3</v>
      </c>
      <c r="E29" s="83"/>
      <c r="F29" s="83" t="s">
        <v>4</v>
      </c>
      <c r="G29" s="83"/>
      <c r="H29" s="83" t="s">
        <v>5</v>
      </c>
      <c r="I29" s="83"/>
      <c r="J29" s="82" t="s">
        <v>6</v>
      </c>
      <c r="K29" s="82"/>
      <c r="L29" s="79" t="s">
        <v>33</v>
      </c>
    </row>
    <row r="30" spans="1:12" ht="12">
      <c r="A30" s="80"/>
      <c r="B30" s="83" t="s">
        <v>7</v>
      </c>
      <c r="C30" s="83" t="s">
        <v>8</v>
      </c>
      <c r="D30" s="83" t="s">
        <v>7</v>
      </c>
      <c r="E30" s="83" t="s">
        <v>8</v>
      </c>
      <c r="F30" s="83" t="s">
        <v>7</v>
      </c>
      <c r="G30" s="83" t="s">
        <v>8</v>
      </c>
      <c r="H30" s="83" t="s">
        <v>7</v>
      </c>
      <c r="I30" s="83" t="s">
        <v>8</v>
      </c>
      <c r="J30" s="83" t="s">
        <v>7</v>
      </c>
      <c r="K30" s="83" t="s">
        <v>8</v>
      </c>
      <c r="L30" s="72"/>
    </row>
    <row r="31" spans="1:12" s="3" customFormat="1" ht="12">
      <c r="A31" s="19" t="s">
        <v>17</v>
      </c>
      <c r="B31" s="14">
        <v>0</v>
      </c>
      <c r="C31" s="14">
        <v>0</v>
      </c>
      <c r="D31" s="14">
        <v>0</v>
      </c>
      <c r="E31" s="14">
        <v>0</v>
      </c>
      <c r="F31" s="14">
        <v>1</v>
      </c>
      <c r="G31" s="14">
        <v>4</v>
      </c>
      <c r="H31" s="14">
        <v>33</v>
      </c>
      <c r="I31" s="14">
        <v>1</v>
      </c>
      <c r="J31" s="14">
        <v>9</v>
      </c>
      <c r="K31" s="15">
        <v>0</v>
      </c>
      <c r="L31" s="15">
        <f>SUM(B31:K31)</f>
        <v>48</v>
      </c>
    </row>
    <row r="32" spans="1:12" ht="12">
      <c r="A32" s="13" t="s">
        <v>18</v>
      </c>
      <c r="B32" s="14">
        <v>0</v>
      </c>
      <c r="C32" s="14">
        <v>1</v>
      </c>
      <c r="D32" s="14">
        <v>2</v>
      </c>
      <c r="E32" s="14">
        <v>0</v>
      </c>
      <c r="F32" s="14">
        <v>23</v>
      </c>
      <c r="G32" s="14">
        <v>19</v>
      </c>
      <c r="H32" s="14">
        <v>44</v>
      </c>
      <c r="I32" s="14">
        <v>1</v>
      </c>
      <c r="J32" s="14">
        <v>9</v>
      </c>
      <c r="K32" s="15">
        <v>0</v>
      </c>
      <c r="L32" s="15">
        <f>SUM(B32:K32)</f>
        <v>99</v>
      </c>
    </row>
    <row r="33" spans="1:12" s="2" customFormat="1" ht="12">
      <c r="A33" s="19" t="s">
        <v>12</v>
      </c>
      <c r="B33" s="14">
        <v>2</v>
      </c>
      <c r="C33" s="14">
        <v>0</v>
      </c>
      <c r="D33" s="14">
        <v>1</v>
      </c>
      <c r="E33" s="14">
        <v>6</v>
      </c>
      <c r="F33" s="14">
        <v>17</v>
      </c>
      <c r="G33" s="14">
        <v>3</v>
      </c>
      <c r="H33" s="14">
        <v>15</v>
      </c>
      <c r="I33" s="14">
        <v>0</v>
      </c>
      <c r="J33" s="14">
        <v>0</v>
      </c>
      <c r="K33" s="15">
        <v>0</v>
      </c>
      <c r="L33" s="15">
        <f>SUM(B33:K33)</f>
        <v>44</v>
      </c>
    </row>
    <row r="34" spans="1:12" s="2" customFormat="1" ht="12">
      <c r="A34" s="17" t="s">
        <v>44</v>
      </c>
      <c r="B34" s="18">
        <f>SUM(B31:B33)</f>
        <v>2</v>
      </c>
      <c r="C34" s="18">
        <f aca="true" t="shared" si="3" ref="C34:K34">SUM(C31:C33)</f>
        <v>1</v>
      </c>
      <c r="D34" s="18">
        <f t="shared" si="3"/>
        <v>3</v>
      </c>
      <c r="E34" s="18">
        <f t="shared" si="3"/>
        <v>6</v>
      </c>
      <c r="F34" s="18">
        <f t="shared" si="3"/>
        <v>41</v>
      </c>
      <c r="G34" s="18">
        <f t="shared" si="3"/>
        <v>26</v>
      </c>
      <c r="H34" s="18">
        <f t="shared" si="3"/>
        <v>92</v>
      </c>
      <c r="I34" s="18">
        <f t="shared" si="3"/>
        <v>2</v>
      </c>
      <c r="J34" s="18">
        <f t="shared" si="3"/>
        <v>18</v>
      </c>
      <c r="K34" s="46">
        <f t="shared" si="3"/>
        <v>0</v>
      </c>
      <c r="L34" s="46">
        <f>SUM(L33,L32,L31)</f>
        <v>191</v>
      </c>
    </row>
    <row r="35" spans="1:12" ht="12">
      <c r="A35" s="79" t="s">
        <v>39</v>
      </c>
      <c r="B35" s="83" t="s">
        <v>2</v>
      </c>
      <c r="C35" s="83"/>
      <c r="D35" s="83" t="s">
        <v>3</v>
      </c>
      <c r="E35" s="83"/>
      <c r="F35" s="83" t="s">
        <v>4</v>
      </c>
      <c r="G35" s="83"/>
      <c r="H35" s="83" t="s">
        <v>5</v>
      </c>
      <c r="I35" s="83"/>
      <c r="J35" s="82" t="s">
        <v>6</v>
      </c>
      <c r="K35" s="82"/>
      <c r="L35" s="79" t="s">
        <v>33</v>
      </c>
    </row>
    <row r="36" spans="1:12" ht="12">
      <c r="A36" s="80"/>
      <c r="B36" s="83" t="s">
        <v>7</v>
      </c>
      <c r="C36" s="83" t="s">
        <v>8</v>
      </c>
      <c r="D36" s="83" t="s">
        <v>7</v>
      </c>
      <c r="E36" s="83" t="s">
        <v>8</v>
      </c>
      <c r="F36" s="83" t="s">
        <v>7</v>
      </c>
      <c r="G36" s="83" t="s">
        <v>8</v>
      </c>
      <c r="H36" s="83" t="s">
        <v>7</v>
      </c>
      <c r="I36" s="83" t="s">
        <v>8</v>
      </c>
      <c r="J36" s="83" t="s">
        <v>7</v>
      </c>
      <c r="K36" s="83" t="s">
        <v>8</v>
      </c>
      <c r="L36" s="72"/>
    </row>
    <row r="37" spans="1:12" ht="12">
      <c r="A37" s="19" t="s">
        <v>19</v>
      </c>
      <c r="B37" s="14">
        <v>1</v>
      </c>
      <c r="C37" s="14">
        <v>0</v>
      </c>
      <c r="D37" s="14">
        <v>2</v>
      </c>
      <c r="E37" s="14">
        <v>0</v>
      </c>
      <c r="F37" s="14">
        <v>12</v>
      </c>
      <c r="G37" s="14">
        <v>8</v>
      </c>
      <c r="H37" s="14">
        <v>27</v>
      </c>
      <c r="I37" s="14">
        <v>2</v>
      </c>
      <c r="J37" s="14">
        <v>4</v>
      </c>
      <c r="K37" s="14">
        <v>0</v>
      </c>
      <c r="L37" s="14">
        <f>SUM(B37:K37)</f>
        <v>56</v>
      </c>
    </row>
    <row r="38" spans="1:12" ht="12">
      <c r="A38" s="19" t="s">
        <v>12</v>
      </c>
      <c r="B38" s="14">
        <v>0</v>
      </c>
      <c r="C38" s="14">
        <v>0</v>
      </c>
      <c r="D38" s="14">
        <v>0</v>
      </c>
      <c r="E38" s="14">
        <v>3</v>
      </c>
      <c r="F38" s="14">
        <v>24</v>
      </c>
      <c r="G38" s="14">
        <v>7</v>
      </c>
      <c r="H38" s="14">
        <v>18</v>
      </c>
      <c r="I38" s="14">
        <v>0</v>
      </c>
      <c r="J38" s="14">
        <v>2</v>
      </c>
      <c r="K38" s="15">
        <v>0</v>
      </c>
      <c r="L38" s="15">
        <f>SUM(B38:K38)</f>
        <v>54</v>
      </c>
    </row>
    <row r="39" spans="1:12" s="2" customFormat="1" ht="12">
      <c r="A39" s="19" t="s">
        <v>15</v>
      </c>
      <c r="B39" s="14">
        <v>0</v>
      </c>
      <c r="C39" s="14">
        <v>2</v>
      </c>
      <c r="D39" s="14">
        <v>1</v>
      </c>
      <c r="E39" s="14">
        <v>0</v>
      </c>
      <c r="F39" s="14">
        <v>4</v>
      </c>
      <c r="G39" s="14">
        <v>10</v>
      </c>
      <c r="H39" s="14">
        <v>47</v>
      </c>
      <c r="I39" s="14">
        <v>4</v>
      </c>
      <c r="J39" s="14">
        <v>4</v>
      </c>
      <c r="K39" s="15">
        <v>0</v>
      </c>
      <c r="L39" s="15">
        <f>SUM(B39:K39)</f>
        <v>72</v>
      </c>
    </row>
    <row r="40" spans="1:12" ht="12">
      <c r="A40" s="17" t="s">
        <v>46</v>
      </c>
      <c r="B40" s="18">
        <f aca="true" t="shared" si="4" ref="B40:K40">SUM(B37:B39)</f>
        <v>1</v>
      </c>
      <c r="C40" s="18">
        <f t="shared" si="4"/>
        <v>2</v>
      </c>
      <c r="D40" s="18">
        <f t="shared" si="4"/>
        <v>3</v>
      </c>
      <c r="E40" s="18">
        <f t="shared" si="4"/>
        <v>3</v>
      </c>
      <c r="F40" s="18">
        <f t="shared" si="4"/>
        <v>40</v>
      </c>
      <c r="G40" s="18">
        <f t="shared" si="4"/>
        <v>25</v>
      </c>
      <c r="H40" s="18">
        <f t="shared" si="4"/>
        <v>92</v>
      </c>
      <c r="I40" s="18">
        <f t="shared" si="4"/>
        <v>6</v>
      </c>
      <c r="J40" s="18">
        <f t="shared" si="4"/>
        <v>10</v>
      </c>
      <c r="K40" s="18">
        <f t="shared" si="4"/>
        <v>0</v>
      </c>
      <c r="L40" s="20">
        <f>SUM(L37:L39)</f>
        <v>182</v>
      </c>
    </row>
    <row r="41" spans="1:12" ht="12">
      <c r="A41" s="21" t="s">
        <v>45</v>
      </c>
      <c r="B41" s="83">
        <f aca="true" t="shared" si="5" ref="B41:L41">SUM(B40,B34,B28,B23,B17)</f>
        <v>9</v>
      </c>
      <c r="C41" s="83">
        <f t="shared" si="5"/>
        <v>28</v>
      </c>
      <c r="D41" s="83">
        <f t="shared" si="5"/>
        <v>70</v>
      </c>
      <c r="E41" s="83">
        <f t="shared" si="5"/>
        <v>67</v>
      </c>
      <c r="F41" s="83">
        <f t="shared" si="5"/>
        <v>370</v>
      </c>
      <c r="G41" s="83">
        <f t="shared" si="5"/>
        <v>130</v>
      </c>
      <c r="H41" s="83">
        <f t="shared" si="5"/>
        <v>460</v>
      </c>
      <c r="I41" s="83">
        <f t="shared" si="5"/>
        <v>29</v>
      </c>
      <c r="J41" s="83">
        <f t="shared" si="5"/>
        <v>60</v>
      </c>
      <c r="K41" s="78">
        <f t="shared" si="5"/>
        <v>0</v>
      </c>
      <c r="L41" s="23">
        <f t="shared" si="5"/>
        <v>1223</v>
      </c>
    </row>
    <row r="42" spans="1:12" ht="12">
      <c r="A42" s="24" t="s">
        <v>60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1:193" ht="12.75">
      <c r="A43" s="26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1:193" ht="12.75">
      <c r="A44" s="26"/>
      <c r="B44" s="25"/>
      <c r="C44" s="25"/>
      <c r="D44" s="25" t="s">
        <v>20</v>
      </c>
      <c r="E44" s="25"/>
      <c r="F44" s="25"/>
      <c r="G44" s="25"/>
      <c r="H44" s="25"/>
      <c r="I44" s="25"/>
      <c r="J44" s="25"/>
      <c r="K44" s="25"/>
      <c r="L44" s="25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1:193" ht="12.75">
      <c r="A45" s="26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5.75">
      <c r="A46" s="104"/>
      <c r="B46" s="104"/>
      <c r="C46" s="104"/>
      <c r="D46" s="104"/>
      <c r="E46" s="104"/>
      <c r="F46" s="104"/>
      <c r="G46" s="104"/>
      <c r="H46" s="104"/>
      <c r="I46" s="27"/>
      <c r="J46" s="27"/>
      <c r="K46" s="27"/>
      <c r="L46" s="27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>
      <c r="A47" s="104"/>
      <c r="B47" s="104"/>
      <c r="C47" s="104"/>
      <c r="D47" s="104"/>
      <c r="E47" s="104"/>
      <c r="F47" s="104"/>
      <c r="G47" s="104"/>
      <c r="H47" s="104"/>
      <c r="I47" s="27"/>
      <c r="J47" s="27"/>
      <c r="K47" s="27"/>
      <c r="L47" s="2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5.75">
      <c r="A48" s="104"/>
      <c r="B48" s="104"/>
      <c r="C48" s="104"/>
      <c r="D48" s="104"/>
      <c r="E48" s="104"/>
      <c r="F48" s="104"/>
      <c r="G48" s="104"/>
      <c r="H48" s="104"/>
      <c r="I48" s="27"/>
      <c r="J48" s="27"/>
      <c r="K48" s="27"/>
      <c r="L48" s="27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2" s="4" customFormat="1" ht="15">
      <c r="A49" s="10" t="str">
        <f>C5</f>
        <v>Posição em 31 de agosto de 2012</v>
      </c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</row>
    <row r="50" spans="1:12" s="4" customFormat="1" ht="12.75">
      <c r="A50" s="103" t="s">
        <v>49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</row>
    <row r="51" spans="1:12" s="4" customFormat="1" ht="12.75">
      <c r="A51" s="95" t="s">
        <v>48</v>
      </c>
      <c r="B51" s="95" t="s">
        <v>21</v>
      </c>
      <c r="C51" s="30" t="s">
        <v>22</v>
      </c>
      <c r="D51" s="95" t="s">
        <v>23</v>
      </c>
      <c r="E51" s="30" t="s">
        <v>22</v>
      </c>
      <c r="F51" s="95" t="s">
        <v>24</v>
      </c>
      <c r="G51" s="30" t="s">
        <v>22</v>
      </c>
      <c r="H51" s="95" t="s">
        <v>25</v>
      </c>
      <c r="I51" s="30" t="s">
        <v>22</v>
      </c>
      <c r="J51" s="30" t="s">
        <v>26</v>
      </c>
      <c r="K51" s="30" t="s">
        <v>22</v>
      </c>
      <c r="L51" s="95" t="s">
        <v>33</v>
      </c>
    </row>
    <row r="52" spans="1:12" s="4" customFormat="1" ht="12.75">
      <c r="A52" s="96"/>
      <c r="B52" s="96"/>
      <c r="C52" s="31" t="s">
        <v>48</v>
      </c>
      <c r="D52" s="96"/>
      <c r="E52" s="31" t="s">
        <v>48</v>
      </c>
      <c r="F52" s="96"/>
      <c r="G52" s="31" t="s">
        <v>48</v>
      </c>
      <c r="H52" s="96"/>
      <c r="I52" s="31" t="s">
        <v>48</v>
      </c>
      <c r="J52" s="31" t="s">
        <v>50</v>
      </c>
      <c r="K52" s="31" t="s">
        <v>48</v>
      </c>
      <c r="L52" s="96"/>
    </row>
    <row r="53" spans="1:12" s="4" customFormat="1" ht="12.75">
      <c r="A53" s="19" t="s">
        <v>28</v>
      </c>
      <c r="B53" s="14">
        <f>B17</f>
        <v>5</v>
      </c>
      <c r="C53" s="32">
        <f>B53/$L$53</f>
        <v>0.01160092807424594</v>
      </c>
      <c r="D53" s="14">
        <f>D17</f>
        <v>47</v>
      </c>
      <c r="E53" s="32">
        <f>D53/$L$53</f>
        <v>0.10904872389791183</v>
      </c>
      <c r="F53" s="14">
        <f>F17</f>
        <v>158</v>
      </c>
      <c r="G53" s="32">
        <f>F53/$L$53</f>
        <v>0.3665893271461717</v>
      </c>
      <c r="H53" s="14">
        <f>H17</f>
        <v>198</v>
      </c>
      <c r="I53" s="32">
        <f>H53/$L$53</f>
        <v>0.4593967517401392</v>
      </c>
      <c r="J53" s="14">
        <f>J17</f>
        <v>23</v>
      </c>
      <c r="K53" s="32">
        <f>J53/L53</f>
        <v>0.05336426914153132</v>
      </c>
      <c r="L53" s="15">
        <f>B53+D53+F53+H53+J53</f>
        <v>431</v>
      </c>
    </row>
    <row r="54" spans="1:193" ht="12" customHeight="1">
      <c r="A54" s="19" t="s">
        <v>29</v>
      </c>
      <c r="B54" s="14">
        <f>B23</f>
        <v>1</v>
      </c>
      <c r="C54" s="32">
        <f>B54/$L$54</f>
        <v>0.006622516556291391</v>
      </c>
      <c r="D54" s="14">
        <f>D23</f>
        <v>15</v>
      </c>
      <c r="E54" s="32">
        <f>D54/$L$54</f>
        <v>0.09933774834437085</v>
      </c>
      <c r="F54" s="14">
        <f>F23</f>
        <v>83</v>
      </c>
      <c r="G54" s="32">
        <f>F54/$L$54</f>
        <v>0.5496688741721855</v>
      </c>
      <c r="H54" s="14">
        <f>H23</f>
        <v>46</v>
      </c>
      <c r="I54" s="32">
        <f>H54/L54</f>
        <v>0.304635761589404</v>
      </c>
      <c r="J54" s="14">
        <f>J23</f>
        <v>6</v>
      </c>
      <c r="K54" s="32">
        <f>J54/L54</f>
        <v>0.039735099337748346</v>
      </c>
      <c r="L54" s="33">
        <f>B54+D54+F54+H54+J54</f>
        <v>151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9" t="s">
        <v>30</v>
      </c>
      <c r="B55" s="14">
        <f>B28</f>
        <v>0</v>
      </c>
      <c r="C55" s="32">
        <f>B55/$L$55</f>
        <v>0</v>
      </c>
      <c r="D55" s="14">
        <f>D28</f>
        <v>2</v>
      </c>
      <c r="E55" s="32">
        <f>D55/$L$55</f>
        <v>0.023529411764705882</v>
      </c>
      <c r="F55" s="14">
        <f>F28</f>
        <v>48</v>
      </c>
      <c r="G55" s="32">
        <f>F55/$L$55</f>
        <v>0.5647058823529412</v>
      </c>
      <c r="H55" s="14">
        <f>H28</f>
        <v>32</v>
      </c>
      <c r="I55" s="32">
        <f>H55/L55</f>
        <v>0.3764705882352941</v>
      </c>
      <c r="J55" s="14">
        <f>J28</f>
        <v>3</v>
      </c>
      <c r="K55" s="32">
        <f>J55/L55</f>
        <v>0.03529411764705882</v>
      </c>
      <c r="L55" s="33">
        <f>B55+D55+F55+H55+J55</f>
        <v>85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2.75">
      <c r="A56" s="19" t="s">
        <v>31</v>
      </c>
      <c r="B56" s="14">
        <f>B34</f>
        <v>2</v>
      </c>
      <c r="C56" s="32">
        <f>B56/$L$56</f>
        <v>0.01282051282051282</v>
      </c>
      <c r="D56" s="14">
        <f>D34</f>
        <v>3</v>
      </c>
      <c r="E56" s="32">
        <f>D56/$L$56</f>
        <v>0.019230769230769232</v>
      </c>
      <c r="F56" s="14">
        <f>F34</f>
        <v>41</v>
      </c>
      <c r="G56" s="32">
        <f>F56/$L$56</f>
        <v>0.26282051282051283</v>
      </c>
      <c r="H56" s="14">
        <f>H34</f>
        <v>92</v>
      </c>
      <c r="I56" s="32">
        <f>H56/L56</f>
        <v>0.5897435897435898</v>
      </c>
      <c r="J56" s="14">
        <f>J34</f>
        <v>18</v>
      </c>
      <c r="K56" s="32">
        <f>J56/L56</f>
        <v>0.11538461538461539</v>
      </c>
      <c r="L56" s="33">
        <f>B56+D56+F56+H56+J56</f>
        <v>156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1:193" ht="12.75">
      <c r="A57" s="19" t="s">
        <v>32</v>
      </c>
      <c r="B57" s="14">
        <f>B40</f>
        <v>1</v>
      </c>
      <c r="C57" s="32">
        <f>B57/$L$57</f>
        <v>0.00684931506849315</v>
      </c>
      <c r="D57" s="14">
        <f>D40</f>
        <v>3</v>
      </c>
      <c r="E57" s="32">
        <f>D57/$L$57</f>
        <v>0.02054794520547945</v>
      </c>
      <c r="F57" s="14">
        <f>F40</f>
        <v>40</v>
      </c>
      <c r="G57" s="32">
        <f>F57/$L$57</f>
        <v>0.273972602739726</v>
      </c>
      <c r="H57" s="14">
        <f>H40</f>
        <v>92</v>
      </c>
      <c r="I57" s="32">
        <f>H57/L57</f>
        <v>0.6301369863013698</v>
      </c>
      <c r="J57" s="14">
        <f>J40</f>
        <v>10</v>
      </c>
      <c r="K57" s="32">
        <f>J57/L57</f>
        <v>0.0684931506849315</v>
      </c>
      <c r="L57" s="14">
        <f>B57+D57+F57+H57+J57</f>
        <v>146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1:193" ht="12.75">
      <c r="A58" s="34" t="s">
        <v>33</v>
      </c>
      <c r="B58" s="81">
        <f>SUM(B53:B57)</f>
        <v>9</v>
      </c>
      <c r="C58" s="35">
        <f>B58/$L$58</f>
        <v>0.009287925696594427</v>
      </c>
      <c r="D58" s="81">
        <f>SUM(D53:D57)</f>
        <v>70</v>
      </c>
      <c r="E58" s="35">
        <f>D58/$L$58</f>
        <v>0.07223942208462332</v>
      </c>
      <c r="F58" s="81">
        <f>SUM(F53:F57)</f>
        <v>370</v>
      </c>
      <c r="G58" s="35">
        <f>F58/$L$58</f>
        <v>0.38183694530443757</v>
      </c>
      <c r="H58" s="81">
        <f>SUM(H53:H57)</f>
        <v>460</v>
      </c>
      <c r="I58" s="35">
        <f>H58/$L$58</f>
        <v>0.47471620227038186</v>
      </c>
      <c r="J58" s="81">
        <f>SUM(J53:J57)</f>
        <v>60</v>
      </c>
      <c r="K58" s="35">
        <f>J58/$L$58</f>
        <v>0.06191950464396285</v>
      </c>
      <c r="L58" s="36">
        <f>SUM(L53:L57)</f>
        <v>969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1:193" ht="12.75">
      <c r="A59" s="6"/>
      <c r="B59" s="7">
        <f>B58/L58</f>
        <v>0.009287925696594427</v>
      </c>
      <c r="C59" s="7"/>
      <c r="D59" s="7">
        <f>D58/L58</f>
        <v>0.07223942208462332</v>
      </c>
      <c r="E59" s="7"/>
      <c r="F59" s="7">
        <f>F58/L58</f>
        <v>0.38183694530443757</v>
      </c>
      <c r="G59" s="7"/>
      <c r="H59" s="7">
        <f>H58/L58</f>
        <v>0.47471620227038186</v>
      </c>
      <c r="I59" s="7"/>
      <c r="J59" s="7">
        <f>J58/L58</f>
        <v>0.06191950464396285</v>
      </c>
      <c r="K59" s="7"/>
      <c r="L59" s="8">
        <f>SUM(B59:J59)</f>
        <v>1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12.75">
      <c r="A60" s="6"/>
      <c r="B60" s="11"/>
      <c r="C60" s="37"/>
      <c r="D60" s="6"/>
      <c r="E60" s="6"/>
      <c r="F60" s="6"/>
      <c r="G60" s="6"/>
      <c r="H60" s="6"/>
      <c r="I60" s="6"/>
      <c r="J60" s="6"/>
      <c r="K60" s="6"/>
      <c r="L60" s="6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03" t="s">
        <v>51</v>
      </c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>
      <c r="A62" s="95" t="s">
        <v>48</v>
      </c>
      <c r="B62" s="95" t="s">
        <v>21</v>
      </c>
      <c r="C62" s="30" t="s">
        <v>22</v>
      </c>
      <c r="D62" s="95" t="s">
        <v>23</v>
      </c>
      <c r="E62" s="30" t="s">
        <v>22</v>
      </c>
      <c r="F62" s="95" t="s">
        <v>24</v>
      </c>
      <c r="G62" s="30" t="s">
        <v>22</v>
      </c>
      <c r="H62" s="95" t="s">
        <v>25</v>
      </c>
      <c r="I62" s="30" t="s">
        <v>22</v>
      </c>
      <c r="J62" s="30" t="s">
        <v>26</v>
      </c>
      <c r="K62" s="30" t="s">
        <v>22</v>
      </c>
      <c r="L62" s="95" t="s">
        <v>33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96"/>
      <c r="B63" s="96"/>
      <c r="C63" s="31" t="s">
        <v>48</v>
      </c>
      <c r="D63" s="96"/>
      <c r="E63" s="31" t="s">
        <v>48</v>
      </c>
      <c r="F63" s="96"/>
      <c r="G63" s="31" t="s">
        <v>48</v>
      </c>
      <c r="H63" s="96"/>
      <c r="I63" s="31" t="s">
        <v>48</v>
      </c>
      <c r="J63" s="31" t="s">
        <v>50</v>
      </c>
      <c r="K63" s="31" t="s">
        <v>48</v>
      </c>
      <c r="L63" s="96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9" t="s">
        <v>28</v>
      </c>
      <c r="B64" s="14">
        <f>C17</f>
        <v>11</v>
      </c>
      <c r="C64" s="32">
        <f aca="true" t="shared" si="6" ref="C64:C69">B64/L64</f>
        <v>0.10576923076923077</v>
      </c>
      <c r="D64" s="14">
        <f>E17</f>
        <v>25</v>
      </c>
      <c r="E64" s="32">
        <f aca="true" t="shared" si="7" ref="E64:E69">D64/L64</f>
        <v>0.2403846153846154</v>
      </c>
      <c r="F64" s="14">
        <f>G17</f>
        <v>54</v>
      </c>
      <c r="G64" s="32">
        <f aca="true" t="shared" si="8" ref="G64:G69">F64/L64</f>
        <v>0.5192307692307693</v>
      </c>
      <c r="H64" s="14">
        <f>I17</f>
        <v>14</v>
      </c>
      <c r="I64" s="32">
        <f aca="true" t="shared" si="9" ref="I64:I69">H64/L64</f>
        <v>0.1346153846153846</v>
      </c>
      <c r="J64" s="14">
        <f>K17</f>
        <v>0</v>
      </c>
      <c r="K64" s="32">
        <f aca="true" t="shared" si="10" ref="K64:K69">J64/L64</f>
        <v>0</v>
      </c>
      <c r="L64" s="33">
        <f>B64+D64+F64+H64+J64</f>
        <v>104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2" s="5" customFormat="1" ht="12.75">
      <c r="A65" s="19" t="s">
        <v>29</v>
      </c>
      <c r="B65" s="14">
        <f>C23</f>
        <v>8</v>
      </c>
      <c r="C65" s="32">
        <f t="shared" si="6"/>
        <v>0.16326530612244897</v>
      </c>
      <c r="D65" s="14">
        <f>E23</f>
        <v>19</v>
      </c>
      <c r="E65" s="32">
        <f t="shared" si="7"/>
        <v>0.3877551020408163</v>
      </c>
      <c r="F65" s="14">
        <f>G23</f>
        <v>17</v>
      </c>
      <c r="G65" s="32">
        <f t="shared" si="8"/>
        <v>0.3469387755102041</v>
      </c>
      <c r="H65" s="14">
        <f>I23</f>
        <v>5</v>
      </c>
      <c r="I65" s="32">
        <f t="shared" si="9"/>
        <v>0.10204081632653061</v>
      </c>
      <c r="J65" s="14">
        <f>K23</f>
        <v>0</v>
      </c>
      <c r="K65" s="32">
        <f t="shared" si="10"/>
        <v>0</v>
      </c>
      <c r="L65" s="33">
        <f>B65+D65+F65+H65+J65</f>
        <v>49</v>
      </c>
    </row>
    <row r="66" spans="1:193" ht="12.75">
      <c r="A66" s="19" t="s">
        <v>30</v>
      </c>
      <c r="B66" s="14">
        <f>C28</f>
        <v>6</v>
      </c>
      <c r="C66" s="32">
        <f t="shared" si="6"/>
        <v>0.2</v>
      </c>
      <c r="D66" s="14">
        <f>E28</f>
        <v>14</v>
      </c>
      <c r="E66" s="32">
        <f t="shared" si="7"/>
        <v>0.4666666666666667</v>
      </c>
      <c r="F66" s="14">
        <f>G28</f>
        <v>8</v>
      </c>
      <c r="G66" s="32">
        <f t="shared" si="8"/>
        <v>0.26666666666666666</v>
      </c>
      <c r="H66" s="14">
        <f>I28</f>
        <v>2</v>
      </c>
      <c r="I66" s="32">
        <f t="shared" si="9"/>
        <v>0.06666666666666667</v>
      </c>
      <c r="J66" s="14">
        <f>K28</f>
        <v>0</v>
      </c>
      <c r="K66" s="32">
        <f t="shared" si="10"/>
        <v>0</v>
      </c>
      <c r="L66" s="33">
        <f>B66+D66+F66+H66+J66</f>
        <v>30</v>
      </c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9" t="s">
        <v>31</v>
      </c>
      <c r="B67" s="14">
        <f>C34</f>
        <v>1</v>
      </c>
      <c r="C67" s="32">
        <f t="shared" si="6"/>
        <v>0.02857142857142857</v>
      </c>
      <c r="D67" s="14">
        <f>E34</f>
        <v>6</v>
      </c>
      <c r="E67" s="32">
        <f t="shared" si="7"/>
        <v>0.17142857142857143</v>
      </c>
      <c r="F67" s="14">
        <f>G34</f>
        <v>26</v>
      </c>
      <c r="G67" s="32">
        <f t="shared" si="8"/>
        <v>0.7428571428571429</v>
      </c>
      <c r="H67" s="14">
        <f>I34</f>
        <v>2</v>
      </c>
      <c r="I67" s="32">
        <f t="shared" si="9"/>
        <v>0.05714285714285714</v>
      </c>
      <c r="J67" s="14">
        <f>K34</f>
        <v>0</v>
      </c>
      <c r="K67" s="32">
        <f t="shared" si="10"/>
        <v>0</v>
      </c>
      <c r="L67" s="15">
        <f>B67+D67+F67+H67+J67</f>
        <v>35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9" t="s">
        <v>32</v>
      </c>
      <c r="B68" s="14">
        <f>C40</f>
        <v>2</v>
      </c>
      <c r="C68" s="32">
        <f t="shared" si="6"/>
        <v>0.05555555555555555</v>
      </c>
      <c r="D68" s="14">
        <f>E40</f>
        <v>3</v>
      </c>
      <c r="E68" s="32">
        <f t="shared" si="7"/>
        <v>0.08333333333333333</v>
      </c>
      <c r="F68" s="14">
        <f>G40</f>
        <v>25</v>
      </c>
      <c r="G68" s="32">
        <f t="shared" si="8"/>
        <v>0.6944444444444444</v>
      </c>
      <c r="H68" s="14">
        <f>I40</f>
        <v>6</v>
      </c>
      <c r="I68" s="32">
        <f t="shared" si="9"/>
        <v>0.16666666666666666</v>
      </c>
      <c r="J68" s="14">
        <f>K40</f>
        <v>0</v>
      </c>
      <c r="K68" s="32">
        <f t="shared" si="10"/>
        <v>0</v>
      </c>
      <c r="L68" s="15">
        <f>B68+D68+F68+H68+J68</f>
        <v>36</v>
      </c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 s="34" t="s">
        <v>33</v>
      </c>
      <c r="B69" s="81">
        <f>SUM(B64:B68)</f>
        <v>28</v>
      </c>
      <c r="C69" s="35">
        <f t="shared" si="6"/>
        <v>0.11023622047244094</v>
      </c>
      <c r="D69" s="81">
        <f>SUM(D64:D68)</f>
        <v>67</v>
      </c>
      <c r="E69" s="35">
        <f t="shared" si="7"/>
        <v>0.2637795275590551</v>
      </c>
      <c r="F69" s="81">
        <f>SUM(F64:F68)</f>
        <v>130</v>
      </c>
      <c r="G69" s="35">
        <f t="shared" si="8"/>
        <v>0.5118110236220472</v>
      </c>
      <c r="H69" s="81">
        <f>SUM(H64:H68)</f>
        <v>29</v>
      </c>
      <c r="I69" s="35">
        <f t="shared" si="9"/>
        <v>0.1141732283464567</v>
      </c>
      <c r="J69" s="81">
        <f>SUM(J64:J68)</f>
        <v>0</v>
      </c>
      <c r="K69" s="35">
        <f t="shared" si="10"/>
        <v>0</v>
      </c>
      <c r="L69" s="36">
        <f>SUM(L64:L68)</f>
        <v>254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 s="6"/>
      <c r="B70" s="7">
        <f>B69/L69</f>
        <v>0.11023622047244094</v>
      </c>
      <c r="C70" s="7"/>
      <c r="D70" s="7">
        <f>D69/L69</f>
        <v>0.2637795275590551</v>
      </c>
      <c r="E70" s="7"/>
      <c r="F70" s="7">
        <f>F69/L69</f>
        <v>0.5118110236220472</v>
      </c>
      <c r="G70" s="7"/>
      <c r="H70" s="7">
        <f>H69/L69</f>
        <v>0.1141732283464567</v>
      </c>
      <c r="I70" s="7"/>
      <c r="J70" s="7">
        <f>J69/L69</f>
        <v>0</v>
      </c>
      <c r="K70" s="7"/>
      <c r="L70" s="8">
        <f>SUM(B70:J70)</f>
        <v>1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 s="6"/>
      <c r="B71" s="11"/>
      <c r="C71" s="11"/>
      <c r="D71" s="6"/>
      <c r="E71" s="6"/>
      <c r="F71" s="6"/>
      <c r="G71" s="6"/>
      <c r="H71" s="6"/>
      <c r="I71" s="6"/>
      <c r="J71" s="6"/>
      <c r="K71" s="6"/>
      <c r="L71" s="6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 s="103" t="s">
        <v>52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 s="95" t="s">
        <v>48</v>
      </c>
      <c r="B73" s="95" t="s">
        <v>21</v>
      </c>
      <c r="C73" s="30" t="s">
        <v>22</v>
      </c>
      <c r="D73" s="95" t="s">
        <v>23</v>
      </c>
      <c r="E73" s="30" t="s">
        <v>22</v>
      </c>
      <c r="F73" s="95" t="s">
        <v>24</v>
      </c>
      <c r="G73" s="30" t="s">
        <v>22</v>
      </c>
      <c r="H73" s="95" t="s">
        <v>25</v>
      </c>
      <c r="I73" s="30" t="s">
        <v>22</v>
      </c>
      <c r="J73" s="30" t="s">
        <v>26</v>
      </c>
      <c r="K73" s="30" t="s">
        <v>22</v>
      </c>
      <c r="L73" s="95" t="s">
        <v>33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 s="96"/>
      <c r="B74" s="96"/>
      <c r="C74" s="31" t="s">
        <v>48</v>
      </c>
      <c r="D74" s="96"/>
      <c r="E74" s="31" t="s">
        <v>48</v>
      </c>
      <c r="F74" s="96"/>
      <c r="G74" s="31" t="s">
        <v>48</v>
      </c>
      <c r="H74" s="96"/>
      <c r="I74" s="31" t="s">
        <v>48</v>
      </c>
      <c r="J74" s="31" t="s">
        <v>27</v>
      </c>
      <c r="K74" s="31" t="s">
        <v>48</v>
      </c>
      <c r="L74" s="96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 s="19" t="s">
        <v>28</v>
      </c>
      <c r="B75" s="14">
        <f>B64+B53</f>
        <v>16</v>
      </c>
      <c r="C75" s="32">
        <f>B75/L75</f>
        <v>0.029906542056074768</v>
      </c>
      <c r="D75" s="14">
        <f>D64+D53</f>
        <v>72</v>
      </c>
      <c r="E75" s="32">
        <f>D75/L75</f>
        <v>0.13457943925233645</v>
      </c>
      <c r="F75" s="14">
        <f>F64+F53</f>
        <v>212</v>
      </c>
      <c r="G75" s="32">
        <f>F75/L75</f>
        <v>0.39626168224299063</v>
      </c>
      <c r="H75" s="14">
        <f>H64+H53</f>
        <v>212</v>
      </c>
      <c r="I75" s="32">
        <f>H75/L75</f>
        <v>0.39626168224299063</v>
      </c>
      <c r="J75" s="14">
        <f>J64+J53</f>
        <v>23</v>
      </c>
      <c r="K75" s="32">
        <f>J75/L75</f>
        <v>0.04299065420560748</v>
      </c>
      <c r="L75" s="15">
        <f>B75+D75+F75+H75+J75</f>
        <v>535</v>
      </c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1:193" ht="12.75">
      <c r="A76" s="19" t="s">
        <v>29</v>
      </c>
      <c r="B76" s="14">
        <f>B65+B54</f>
        <v>9</v>
      </c>
      <c r="C76" s="32">
        <f>B76/L76</f>
        <v>0.045</v>
      </c>
      <c r="D76" s="14">
        <f>D65+D54</f>
        <v>34</v>
      </c>
      <c r="E76" s="32">
        <f>D76/L76</f>
        <v>0.17</v>
      </c>
      <c r="F76" s="14">
        <f>F65+F54</f>
        <v>100</v>
      </c>
      <c r="G76" s="32">
        <f>F76/L76</f>
        <v>0.5</v>
      </c>
      <c r="H76" s="14">
        <f>H65+H54</f>
        <v>51</v>
      </c>
      <c r="I76" s="32">
        <f>H76/L76</f>
        <v>0.255</v>
      </c>
      <c r="J76" s="14">
        <f>J65+J54</f>
        <v>6</v>
      </c>
      <c r="K76" s="32">
        <f>J76/L76</f>
        <v>0.03</v>
      </c>
      <c r="L76" s="15">
        <f>B76+D76+F76+H76+J76</f>
        <v>200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1:193" ht="12.75">
      <c r="A77" s="19" t="s">
        <v>30</v>
      </c>
      <c r="B77" s="14">
        <f>B66+B55</f>
        <v>6</v>
      </c>
      <c r="C77" s="32">
        <f>B77/L77</f>
        <v>0.05217391304347826</v>
      </c>
      <c r="D77" s="14">
        <f>D66+D55</f>
        <v>16</v>
      </c>
      <c r="E77" s="32">
        <f>D77/L77</f>
        <v>0.1391304347826087</v>
      </c>
      <c r="F77" s="14">
        <f>F66+F55</f>
        <v>56</v>
      </c>
      <c r="G77" s="32">
        <f>F77/L77</f>
        <v>0.48695652173913045</v>
      </c>
      <c r="H77" s="14">
        <f>H66+H55</f>
        <v>34</v>
      </c>
      <c r="I77" s="32">
        <f>H77/L77</f>
        <v>0.2956521739130435</v>
      </c>
      <c r="J77" s="14">
        <f>J66+J55</f>
        <v>3</v>
      </c>
      <c r="K77" s="32">
        <f>J77/L77</f>
        <v>0.02608695652173913</v>
      </c>
      <c r="L77" s="15">
        <f>B77+D77+F77+H77+J77</f>
        <v>115</v>
      </c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1:12" ht="12">
      <c r="A78" s="19" t="s">
        <v>31</v>
      </c>
      <c r="B78" s="14">
        <f>B67+B56</f>
        <v>3</v>
      </c>
      <c r="C78" s="32">
        <f>B78/L78</f>
        <v>0.015706806282722512</v>
      </c>
      <c r="D78" s="14">
        <f>D67+D56</f>
        <v>9</v>
      </c>
      <c r="E78" s="32">
        <f>D78/L78</f>
        <v>0.04712041884816754</v>
      </c>
      <c r="F78" s="14">
        <f>F67+F56</f>
        <v>67</v>
      </c>
      <c r="G78" s="32">
        <f>F78/L78</f>
        <v>0.3507853403141361</v>
      </c>
      <c r="H78" s="14">
        <f>H67+H56</f>
        <v>94</v>
      </c>
      <c r="I78" s="32">
        <f>H78/L78</f>
        <v>0.49214659685863876</v>
      </c>
      <c r="J78" s="14">
        <f>J67+J56</f>
        <v>18</v>
      </c>
      <c r="K78" s="32">
        <f>J78/L78</f>
        <v>0.09424083769633508</v>
      </c>
      <c r="L78" s="15">
        <f>B78+D78+F78+H78+J78</f>
        <v>191</v>
      </c>
    </row>
    <row r="79" spans="1:12" ht="12">
      <c r="A79" s="19" t="s">
        <v>32</v>
      </c>
      <c r="B79" s="14">
        <f>B68+B57</f>
        <v>3</v>
      </c>
      <c r="C79" s="32">
        <f>B79/L79</f>
        <v>0.016483516483516484</v>
      </c>
      <c r="D79" s="14">
        <f>D68+D57</f>
        <v>6</v>
      </c>
      <c r="E79" s="32">
        <f>D79/L79</f>
        <v>0.03296703296703297</v>
      </c>
      <c r="F79" s="14">
        <f>F68+F57</f>
        <v>65</v>
      </c>
      <c r="G79" s="32">
        <f>F79/L79</f>
        <v>0.35714285714285715</v>
      </c>
      <c r="H79" s="14">
        <f>H68+H57</f>
        <v>98</v>
      </c>
      <c r="I79" s="32">
        <f>H79/L79</f>
        <v>0.5384615384615384</v>
      </c>
      <c r="J79" s="14">
        <f>J68+J57</f>
        <v>10</v>
      </c>
      <c r="K79" s="32">
        <f>J79/L79</f>
        <v>0.054945054945054944</v>
      </c>
      <c r="L79" s="15">
        <f>B79+D79+F79+H79+J79</f>
        <v>182</v>
      </c>
    </row>
    <row r="80" spans="1:12" ht="12">
      <c r="A80" s="34" t="s">
        <v>33</v>
      </c>
      <c r="B80" s="81">
        <f>SUM(B75:B79)</f>
        <v>37</v>
      </c>
      <c r="C80" s="35">
        <f>B80/$L$80</f>
        <v>0.03025347506132461</v>
      </c>
      <c r="D80" s="81">
        <f>SUM(D75:D79)</f>
        <v>137</v>
      </c>
      <c r="E80" s="35">
        <f>D80/$L$80</f>
        <v>0.11201962387571546</v>
      </c>
      <c r="F80" s="81">
        <f>SUM(F75:F79)</f>
        <v>500</v>
      </c>
      <c r="G80" s="35">
        <f>F80/$L$80</f>
        <v>0.4088307440719542</v>
      </c>
      <c r="H80" s="81">
        <f>SUM(H75:H79)</f>
        <v>489</v>
      </c>
      <c r="I80" s="35">
        <f>H80/$L$80</f>
        <v>0.39983646770237125</v>
      </c>
      <c r="J80" s="81">
        <f>SUM(J75:J79)</f>
        <v>60</v>
      </c>
      <c r="K80" s="35">
        <f>J80/$L$80</f>
        <v>0.04905968928863451</v>
      </c>
      <c r="L80" s="23">
        <f>SUM(L75:L79)</f>
        <v>1223</v>
      </c>
    </row>
    <row r="81" spans="1:12" ht="12">
      <c r="A81" s="6"/>
      <c r="B81" s="7">
        <f>B80/L80</f>
        <v>0.03025347506132461</v>
      </c>
      <c r="C81" s="7"/>
      <c r="D81" s="7">
        <f>D80/L80</f>
        <v>0.11201962387571546</v>
      </c>
      <c r="E81" s="7"/>
      <c r="F81" s="7">
        <f>F80/L80</f>
        <v>0.4088307440719542</v>
      </c>
      <c r="G81" s="7"/>
      <c r="H81" s="7">
        <f>H80/L80</f>
        <v>0.39983646770237125</v>
      </c>
      <c r="I81" s="7"/>
      <c r="J81" s="7">
        <f>J80/L80</f>
        <v>0.04905968928863451</v>
      </c>
      <c r="K81" s="7"/>
      <c r="L81" s="8">
        <f>SUM(B81:J81)</f>
        <v>1</v>
      </c>
    </row>
    <row r="82" spans="1:12" ht="12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8"/>
    </row>
    <row r="83" spans="1:12" ht="12" hidden="1">
      <c r="A83" s="6"/>
      <c r="B83" s="7"/>
      <c r="C83" s="7"/>
      <c r="D83" s="7"/>
      <c r="E83" s="7"/>
      <c r="F83" s="7"/>
      <c r="G83" s="7"/>
      <c r="H83" s="7"/>
      <c r="I83" s="7"/>
      <c r="J83" s="7"/>
      <c r="K83" s="7"/>
      <c r="L83" s="8"/>
    </row>
    <row r="84" spans="1:12" ht="12">
      <c r="A84" s="38" t="s">
        <v>40</v>
      </c>
      <c r="B84" s="18" t="s">
        <v>7</v>
      </c>
      <c r="C84" s="18" t="s">
        <v>34</v>
      </c>
      <c r="D84" s="18" t="s">
        <v>33</v>
      </c>
      <c r="E84" s="7"/>
      <c r="F84" s="7"/>
      <c r="G84" s="7"/>
      <c r="H84" s="7"/>
      <c r="I84" s="7"/>
      <c r="J84" s="7"/>
      <c r="K84" s="7"/>
      <c r="L84" s="8"/>
    </row>
    <row r="85" spans="1:12" ht="12">
      <c r="A85" s="19" t="s">
        <v>53</v>
      </c>
      <c r="B85" s="15">
        <f>B58</f>
        <v>9</v>
      </c>
      <c r="C85" s="39">
        <f>B69</f>
        <v>28</v>
      </c>
      <c r="D85" s="40">
        <f>B80</f>
        <v>37</v>
      </c>
      <c r="E85" s="7"/>
      <c r="F85" s="7"/>
      <c r="G85" s="7"/>
      <c r="H85" s="7"/>
      <c r="I85" s="7"/>
      <c r="J85" s="7"/>
      <c r="K85" s="7"/>
      <c r="L85" s="8"/>
    </row>
    <row r="86" spans="1:12" ht="12">
      <c r="A86" s="19" t="s">
        <v>54</v>
      </c>
      <c r="B86" s="15">
        <f>D58</f>
        <v>70</v>
      </c>
      <c r="C86" s="39">
        <f>D69</f>
        <v>67</v>
      </c>
      <c r="D86" s="40">
        <f>D80</f>
        <v>137</v>
      </c>
      <c r="E86" s="7"/>
      <c r="F86" s="7"/>
      <c r="G86" s="7"/>
      <c r="H86" s="7"/>
      <c r="I86" s="7"/>
      <c r="J86" s="7"/>
      <c r="K86" s="7"/>
      <c r="L86" s="8"/>
    </row>
    <row r="87" spans="1:12" ht="12">
      <c r="A87" s="19" t="s">
        <v>55</v>
      </c>
      <c r="B87" s="15">
        <f>F58</f>
        <v>370</v>
      </c>
      <c r="C87" s="39">
        <f>F69</f>
        <v>130</v>
      </c>
      <c r="D87" s="40">
        <f>F80</f>
        <v>500</v>
      </c>
      <c r="E87" s="7"/>
      <c r="F87" s="7"/>
      <c r="G87" s="7"/>
      <c r="H87" s="7"/>
      <c r="I87" s="7"/>
      <c r="J87" s="7"/>
      <c r="K87" s="7"/>
      <c r="L87" s="8"/>
    </row>
    <row r="88" spans="1:12" ht="12">
      <c r="A88" s="19" t="s">
        <v>56</v>
      </c>
      <c r="B88" s="15">
        <f>H58</f>
        <v>460</v>
      </c>
      <c r="C88" s="39">
        <f>H69</f>
        <v>29</v>
      </c>
      <c r="D88" s="40">
        <f>H80</f>
        <v>489</v>
      </c>
      <c r="E88" s="7"/>
      <c r="F88" s="7"/>
      <c r="G88" s="7"/>
      <c r="H88" s="7"/>
      <c r="I88" s="7"/>
      <c r="J88" s="7"/>
      <c r="K88" s="7"/>
      <c r="L88" s="8"/>
    </row>
    <row r="89" spans="1:12" ht="12">
      <c r="A89" s="19" t="s">
        <v>57</v>
      </c>
      <c r="B89" s="15">
        <f>J58</f>
        <v>60</v>
      </c>
      <c r="C89" s="39">
        <f>J69</f>
        <v>0</v>
      </c>
      <c r="D89" s="40">
        <f>J80</f>
        <v>60</v>
      </c>
      <c r="E89" s="7"/>
      <c r="F89" s="7"/>
      <c r="G89" s="7"/>
      <c r="H89" s="7"/>
      <c r="I89" s="7"/>
      <c r="J89" s="7"/>
      <c r="K89" s="7"/>
      <c r="L89" s="8"/>
    </row>
    <row r="90" spans="1:12" ht="12">
      <c r="A90" s="18" t="s">
        <v>33</v>
      </c>
      <c r="B90" s="36">
        <f>SUM(B85:B89)</f>
        <v>969</v>
      </c>
      <c r="C90" s="18">
        <f>SUM(C85:C89)</f>
        <v>254</v>
      </c>
      <c r="D90" s="23">
        <f>SUM(D85:D89)</f>
        <v>1223</v>
      </c>
      <c r="E90" s="7"/>
      <c r="F90" s="7"/>
      <c r="G90" s="7"/>
      <c r="H90" s="7"/>
      <c r="I90" s="7"/>
      <c r="J90" s="7"/>
      <c r="K90" s="7"/>
      <c r="L90" s="8"/>
    </row>
    <row r="91" spans="1:12" ht="12">
      <c r="A91" s="6"/>
      <c r="B91" s="7"/>
      <c r="C91" s="7"/>
      <c r="D91" s="7"/>
      <c r="E91" s="7"/>
      <c r="F91" s="7"/>
      <c r="G91" s="7"/>
      <c r="H91" s="7"/>
      <c r="I91" s="7"/>
      <c r="J91" s="7"/>
      <c r="K91" s="7"/>
      <c r="L91" s="8"/>
    </row>
    <row r="144" ht="12">
      <c r="A144" s="9" t="s">
        <v>58</v>
      </c>
    </row>
  </sheetData>
  <sheetProtection password="CA35" sheet="1" selectLockedCells="1" selectUnlockedCells="1"/>
  <mergeCells count="29">
    <mergeCell ref="A72:L72"/>
    <mergeCell ref="A73:A74"/>
    <mergeCell ref="B73:B74"/>
    <mergeCell ref="D73:D74"/>
    <mergeCell ref="F73:F74"/>
    <mergeCell ref="H73:H74"/>
    <mergeCell ref="L73:L74"/>
    <mergeCell ref="A61:L61"/>
    <mergeCell ref="A62:A63"/>
    <mergeCell ref="B62:B63"/>
    <mergeCell ref="D62:D63"/>
    <mergeCell ref="F62:F63"/>
    <mergeCell ref="H62:H63"/>
    <mergeCell ref="L62:L63"/>
    <mergeCell ref="A47:H47"/>
    <mergeCell ref="A48:H48"/>
    <mergeCell ref="A50:L50"/>
    <mergeCell ref="A51:A52"/>
    <mergeCell ref="B51:B52"/>
    <mergeCell ref="D51:D52"/>
    <mergeCell ref="F51:F52"/>
    <mergeCell ref="H51:H52"/>
    <mergeCell ref="L51:L52"/>
    <mergeCell ref="A1:L1"/>
    <mergeCell ref="A2:L2"/>
    <mergeCell ref="A3:L3"/>
    <mergeCell ref="C5:F5"/>
    <mergeCell ref="A7:L7"/>
    <mergeCell ref="A46:H46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90" r:id="rId2"/>
  <rowBreaks count="2" manualBreakCount="2">
    <brk id="47" max="255" man="1"/>
    <brk id="90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K144"/>
  <sheetViews>
    <sheetView zoomScalePageLayoutView="0" workbookViewId="0" topLeftCell="A1">
      <selection activeCell="G34" sqref="G34"/>
    </sheetView>
  </sheetViews>
  <sheetFormatPr defaultColWidth="9.140625" defaultRowHeight="12.75"/>
  <cols>
    <col min="1" max="1" width="44.8515625" style="1" customWidth="1"/>
    <col min="2" max="2" width="10.28125" style="1" customWidth="1"/>
    <col min="3" max="3" width="11.8515625" style="1" customWidth="1"/>
    <col min="4" max="4" width="11.421875" style="1" customWidth="1"/>
    <col min="5" max="11" width="10.28125" style="1" customWidth="1"/>
    <col min="12" max="12" width="7.8515625" style="1" customWidth="1"/>
    <col min="13" max="16384" width="9.140625" style="1" customWidth="1"/>
  </cols>
  <sheetData>
    <row r="1" spans="1:193" ht="12.7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</row>
    <row r="2" spans="1:193" ht="12.75">
      <c r="A2" s="97" t="s">
        <v>59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</row>
    <row r="3" spans="1:193" ht="12.75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</row>
    <row r="4" spans="1:12" ht="1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2:12" ht="12.75" customHeight="1">
      <c r="B5" s="11"/>
      <c r="C5" s="105" t="s">
        <v>71</v>
      </c>
      <c r="D5" s="105"/>
      <c r="E5" s="105"/>
      <c r="F5" s="105"/>
      <c r="G5" s="6"/>
      <c r="H5" s="6"/>
      <c r="I5" s="6"/>
      <c r="J5" s="6"/>
      <c r="K5" s="6"/>
      <c r="L5" s="12"/>
    </row>
    <row r="6" spans="1:12" ht="12">
      <c r="A6" s="10"/>
      <c r="B6" s="11"/>
      <c r="C6" s="6"/>
      <c r="D6" s="6"/>
      <c r="E6" s="6"/>
      <c r="F6" s="6"/>
      <c r="G6" s="6"/>
      <c r="H6" s="6"/>
      <c r="I6" s="6"/>
      <c r="J6" s="6"/>
      <c r="K6" s="6"/>
      <c r="L6" s="12"/>
    </row>
    <row r="7" spans="1:12" ht="15.75">
      <c r="A7" s="98" t="s">
        <v>62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ht="12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2" ht="12">
      <c r="A9" s="84" t="s">
        <v>47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</row>
    <row r="10" spans="1:12" ht="12">
      <c r="A10" s="86" t="s">
        <v>35</v>
      </c>
      <c r="B10" s="84" t="s">
        <v>2</v>
      </c>
      <c r="C10" s="84"/>
      <c r="D10" s="84" t="s">
        <v>3</v>
      </c>
      <c r="E10" s="84"/>
      <c r="F10" s="84" t="s">
        <v>4</v>
      </c>
      <c r="G10" s="84"/>
      <c r="H10" s="84" t="s">
        <v>5</v>
      </c>
      <c r="I10" s="84"/>
      <c r="J10" s="85" t="s">
        <v>6</v>
      </c>
      <c r="K10" s="85"/>
      <c r="L10" s="86" t="s">
        <v>33</v>
      </c>
    </row>
    <row r="11" spans="1:12" ht="12" customHeight="1">
      <c r="A11" s="87"/>
      <c r="B11" s="84" t="s">
        <v>7</v>
      </c>
      <c r="C11" s="84" t="s">
        <v>8</v>
      </c>
      <c r="D11" s="84" t="s">
        <v>7</v>
      </c>
      <c r="E11" s="84" t="s">
        <v>8</v>
      </c>
      <c r="F11" s="84" t="s">
        <v>7</v>
      </c>
      <c r="G11" s="84" t="s">
        <v>8</v>
      </c>
      <c r="H11" s="84" t="s">
        <v>7</v>
      </c>
      <c r="I11" s="84" t="s">
        <v>8</v>
      </c>
      <c r="J11" s="84" t="s">
        <v>7</v>
      </c>
      <c r="K11" s="84" t="s">
        <v>8</v>
      </c>
      <c r="L11" s="87"/>
    </row>
    <row r="12" spans="1:12" ht="12" customHeight="1">
      <c r="A12" s="13" t="s">
        <v>9</v>
      </c>
      <c r="B12" s="14">
        <v>3</v>
      </c>
      <c r="C12" s="14">
        <v>0</v>
      </c>
      <c r="D12" s="14">
        <v>5</v>
      </c>
      <c r="E12" s="14">
        <v>10</v>
      </c>
      <c r="F12" s="14">
        <v>53</v>
      </c>
      <c r="G12" s="14">
        <v>11</v>
      </c>
      <c r="H12" s="14">
        <v>67</v>
      </c>
      <c r="I12" s="14">
        <v>5</v>
      </c>
      <c r="J12" s="14">
        <v>6</v>
      </c>
      <c r="K12" s="15">
        <v>0</v>
      </c>
      <c r="L12" s="15">
        <f>SUM(B12:K12)</f>
        <v>160</v>
      </c>
    </row>
    <row r="13" spans="1:12" ht="12" customHeight="1">
      <c r="A13" s="13" t="s">
        <v>10</v>
      </c>
      <c r="B13" s="14">
        <v>0</v>
      </c>
      <c r="C13" s="14">
        <v>2</v>
      </c>
      <c r="D13" s="14">
        <v>38</v>
      </c>
      <c r="E13" s="14">
        <v>10</v>
      </c>
      <c r="F13" s="14">
        <v>42</v>
      </c>
      <c r="G13" s="14">
        <v>8</v>
      </c>
      <c r="H13" s="14">
        <v>31</v>
      </c>
      <c r="I13" s="14">
        <v>6</v>
      </c>
      <c r="J13" s="14">
        <v>4</v>
      </c>
      <c r="K13" s="15">
        <v>0</v>
      </c>
      <c r="L13" s="15">
        <f>SUM(B13:K13)</f>
        <v>141</v>
      </c>
    </row>
    <row r="14" spans="1:12" ht="12" customHeight="1">
      <c r="A14" s="13" t="s">
        <v>11</v>
      </c>
      <c r="B14" s="14">
        <v>0</v>
      </c>
      <c r="C14" s="14">
        <v>2</v>
      </c>
      <c r="D14" s="14">
        <v>1</v>
      </c>
      <c r="E14" s="14">
        <v>1</v>
      </c>
      <c r="F14" s="14">
        <v>23</v>
      </c>
      <c r="G14" s="14">
        <v>8</v>
      </c>
      <c r="H14" s="14">
        <v>50</v>
      </c>
      <c r="I14" s="14">
        <v>1</v>
      </c>
      <c r="J14" s="14">
        <v>5</v>
      </c>
      <c r="K14" s="15">
        <v>0</v>
      </c>
      <c r="L14" s="15">
        <f>SUM(B14:K14)</f>
        <v>91</v>
      </c>
    </row>
    <row r="15" spans="1:12" ht="12" customHeight="1">
      <c r="A15" s="13" t="s">
        <v>12</v>
      </c>
      <c r="B15" s="14">
        <v>2</v>
      </c>
      <c r="C15" s="14">
        <v>3</v>
      </c>
      <c r="D15" s="14">
        <v>2</v>
      </c>
      <c r="E15" s="14">
        <v>5</v>
      </c>
      <c r="F15" s="14">
        <v>15</v>
      </c>
      <c r="G15" s="14">
        <v>6</v>
      </c>
      <c r="H15" s="14">
        <v>13</v>
      </c>
      <c r="I15" s="14">
        <v>0</v>
      </c>
      <c r="J15" s="14">
        <v>4</v>
      </c>
      <c r="K15" s="15">
        <v>0</v>
      </c>
      <c r="L15" s="15">
        <f>SUM(B15:K15)</f>
        <v>50</v>
      </c>
    </row>
    <row r="16" spans="1:12" s="2" customFormat="1" ht="12" customHeight="1">
      <c r="A16" s="13" t="s">
        <v>13</v>
      </c>
      <c r="B16" s="14">
        <v>0</v>
      </c>
      <c r="C16" s="14">
        <v>4</v>
      </c>
      <c r="D16" s="14">
        <v>1</v>
      </c>
      <c r="E16" s="16">
        <v>0</v>
      </c>
      <c r="F16" s="14">
        <v>25</v>
      </c>
      <c r="G16" s="14">
        <v>21</v>
      </c>
      <c r="H16" s="14">
        <v>37</v>
      </c>
      <c r="I16" s="14">
        <v>2</v>
      </c>
      <c r="J16" s="14">
        <v>4</v>
      </c>
      <c r="K16" s="15">
        <v>0</v>
      </c>
      <c r="L16" s="15">
        <f>SUM(B16:K16)</f>
        <v>94</v>
      </c>
    </row>
    <row r="17" spans="1:12" s="2" customFormat="1" ht="12">
      <c r="A17" s="17" t="s">
        <v>41</v>
      </c>
      <c r="B17" s="18">
        <f>SUM(B12:B16)</f>
        <v>5</v>
      </c>
      <c r="C17" s="18">
        <f>SUM(C12:C16)</f>
        <v>11</v>
      </c>
      <c r="D17" s="18">
        <f aca="true" t="shared" si="0" ref="D17:L17">SUM(D12:D16)</f>
        <v>47</v>
      </c>
      <c r="E17" s="18">
        <f t="shared" si="0"/>
        <v>26</v>
      </c>
      <c r="F17" s="18">
        <f t="shared" si="0"/>
        <v>158</v>
      </c>
      <c r="G17" s="18">
        <f t="shared" si="0"/>
        <v>54</v>
      </c>
      <c r="H17" s="18">
        <f t="shared" si="0"/>
        <v>198</v>
      </c>
      <c r="I17" s="18">
        <f t="shared" si="0"/>
        <v>14</v>
      </c>
      <c r="J17" s="18">
        <f t="shared" si="0"/>
        <v>23</v>
      </c>
      <c r="K17" s="46">
        <f t="shared" si="0"/>
        <v>0</v>
      </c>
      <c r="L17" s="46">
        <f t="shared" si="0"/>
        <v>536</v>
      </c>
    </row>
    <row r="18" spans="1:12" ht="12">
      <c r="A18" s="86" t="s">
        <v>36</v>
      </c>
      <c r="B18" s="84" t="s">
        <v>2</v>
      </c>
      <c r="C18" s="84"/>
      <c r="D18" s="84" t="s">
        <v>3</v>
      </c>
      <c r="E18" s="84"/>
      <c r="F18" s="84" t="s">
        <v>4</v>
      </c>
      <c r="G18" s="84"/>
      <c r="H18" s="84" t="s">
        <v>5</v>
      </c>
      <c r="I18" s="84"/>
      <c r="J18" s="85" t="s">
        <v>6</v>
      </c>
      <c r="K18" s="85"/>
      <c r="L18" s="86" t="s">
        <v>33</v>
      </c>
    </row>
    <row r="19" spans="1:12" ht="12">
      <c r="A19" s="87"/>
      <c r="B19" s="84" t="s">
        <v>7</v>
      </c>
      <c r="C19" s="84" t="s">
        <v>8</v>
      </c>
      <c r="D19" s="84" t="s">
        <v>7</v>
      </c>
      <c r="E19" s="84" t="s">
        <v>8</v>
      </c>
      <c r="F19" s="84" t="s">
        <v>7</v>
      </c>
      <c r="G19" s="84" t="s">
        <v>8</v>
      </c>
      <c r="H19" s="84" t="s">
        <v>7</v>
      </c>
      <c r="I19" s="84" t="s">
        <v>8</v>
      </c>
      <c r="J19" s="84" t="s">
        <v>7</v>
      </c>
      <c r="K19" s="84" t="s">
        <v>8</v>
      </c>
      <c r="L19" s="72"/>
    </row>
    <row r="20" spans="1:12" ht="12">
      <c r="A20" s="19" t="s">
        <v>12</v>
      </c>
      <c r="B20" s="14">
        <v>0</v>
      </c>
      <c r="C20" s="14">
        <v>2</v>
      </c>
      <c r="D20" s="14">
        <v>10</v>
      </c>
      <c r="E20" s="14">
        <v>11</v>
      </c>
      <c r="F20" s="14">
        <v>28</v>
      </c>
      <c r="G20" s="14">
        <v>5</v>
      </c>
      <c r="H20" s="14">
        <v>6</v>
      </c>
      <c r="I20" s="14">
        <v>2</v>
      </c>
      <c r="J20" s="14">
        <v>0</v>
      </c>
      <c r="K20" s="15">
        <v>0</v>
      </c>
      <c r="L20" s="15">
        <f>SUM(B20:K20)</f>
        <v>64</v>
      </c>
    </row>
    <row r="21" spans="1:12" ht="12">
      <c r="A21" s="19" t="s">
        <v>14</v>
      </c>
      <c r="B21" s="14">
        <v>1</v>
      </c>
      <c r="C21" s="14">
        <v>2</v>
      </c>
      <c r="D21" s="14">
        <v>2</v>
      </c>
      <c r="E21" s="14">
        <v>7</v>
      </c>
      <c r="F21" s="14">
        <v>27</v>
      </c>
      <c r="G21" s="14">
        <v>3</v>
      </c>
      <c r="H21" s="14">
        <v>22</v>
      </c>
      <c r="I21" s="14">
        <v>1</v>
      </c>
      <c r="J21" s="14">
        <v>4</v>
      </c>
      <c r="K21" s="15">
        <v>0</v>
      </c>
      <c r="L21" s="15">
        <f>SUM(B21:K21)</f>
        <v>69</v>
      </c>
    </row>
    <row r="22" spans="1:12" s="2" customFormat="1" ht="12">
      <c r="A22" s="19" t="s">
        <v>15</v>
      </c>
      <c r="B22" s="14">
        <v>0</v>
      </c>
      <c r="C22" s="14">
        <v>4</v>
      </c>
      <c r="D22" s="14">
        <v>3</v>
      </c>
      <c r="E22" s="14">
        <v>1</v>
      </c>
      <c r="F22" s="14">
        <v>28</v>
      </c>
      <c r="G22" s="14">
        <v>9</v>
      </c>
      <c r="H22" s="14">
        <v>18</v>
      </c>
      <c r="I22" s="14">
        <v>3</v>
      </c>
      <c r="J22" s="14">
        <v>2</v>
      </c>
      <c r="K22" s="15">
        <v>0</v>
      </c>
      <c r="L22" s="15">
        <f>SUM(B22:K22)</f>
        <v>68</v>
      </c>
    </row>
    <row r="23" spans="1:12" s="2" customFormat="1" ht="12">
      <c r="A23" s="17" t="s">
        <v>42</v>
      </c>
      <c r="B23" s="18">
        <f aca="true" t="shared" si="1" ref="B23:L23">SUM(B20:B22)</f>
        <v>1</v>
      </c>
      <c r="C23" s="18">
        <f t="shared" si="1"/>
        <v>8</v>
      </c>
      <c r="D23" s="18">
        <f t="shared" si="1"/>
        <v>15</v>
      </c>
      <c r="E23" s="18">
        <f t="shared" si="1"/>
        <v>19</v>
      </c>
      <c r="F23" s="18">
        <f t="shared" si="1"/>
        <v>83</v>
      </c>
      <c r="G23" s="18">
        <f t="shared" si="1"/>
        <v>17</v>
      </c>
      <c r="H23" s="18">
        <f t="shared" si="1"/>
        <v>46</v>
      </c>
      <c r="I23" s="18">
        <f t="shared" si="1"/>
        <v>6</v>
      </c>
      <c r="J23" s="18">
        <f t="shared" si="1"/>
        <v>6</v>
      </c>
      <c r="K23" s="46">
        <f t="shared" si="1"/>
        <v>0</v>
      </c>
      <c r="L23" s="46">
        <f t="shared" si="1"/>
        <v>201</v>
      </c>
    </row>
    <row r="24" spans="1:12" ht="12">
      <c r="A24" s="86" t="s">
        <v>37</v>
      </c>
      <c r="B24" s="84" t="s">
        <v>2</v>
      </c>
      <c r="C24" s="84"/>
      <c r="D24" s="84" t="s">
        <v>3</v>
      </c>
      <c r="E24" s="84"/>
      <c r="F24" s="84" t="s">
        <v>4</v>
      </c>
      <c r="G24" s="84"/>
      <c r="H24" s="84" t="s">
        <v>5</v>
      </c>
      <c r="I24" s="84"/>
      <c r="J24" s="85" t="s">
        <v>6</v>
      </c>
      <c r="K24" s="85"/>
      <c r="L24" s="86" t="s">
        <v>33</v>
      </c>
    </row>
    <row r="25" spans="1:12" ht="12">
      <c r="A25" s="87"/>
      <c r="B25" s="84" t="s">
        <v>7</v>
      </c>
      <c r="C25" s="84" t="s">
        <v>8</v>
      </c>
      <c r="D25" s="84" t="s">
        <v>7</v>
      </c>
      <c r="E25" s="84" t="s">
        <v>8</v>
      </c>
      <c r="F25" s="84" t="s">
        <v>7</v>
      </c>
      <c r="G25" s="84" t="s">
        <v>8</v>
      </c>
      <c r="H25" s="84" t="s">
        <v>7</v>
      </c>
      <c r="I25" s="84" t="s">
        <v>8</v>
      </c>
      <c r="J25" s="84" t="s">
        <v>7</v>
      </c>
      <c r="K25" s="84" t="s">
        <v>8</v>
      </c>
      <c r="L25" s="72"/>
    </row>
    <row r="26" spans="1:12" ht="12">
      <c r="A26" s="19" t="s">
        <v>16</v>
      </c>
      <c r="B26" s="14">
        <v>0</v>
      </c>
      <c r="C26" s="14">
        <v>1</v>
      </c>
      <c r="D26" s="14">
        <v>0</v>
      </c>
      <c r="E26" s="14">
        <v>3</v>
      </c>
      <c r="F26" s="14">
        <v>22</v>
      </c>
      <c r="G26" s="14">
        <v>6</v>
      </c>
      <c r="H26" s="14">
        <v>19</v>
      </c>
      <c r="I26" s="14">
        <v>1</v>
      </c>
      <c r="J26" s="14">
        <v>3</v>
      </c>
      <c r="K26" s="15">
        <v>0</v>
      </c>
      <c r="L26" s="15">
        <f>SUM(B26:K26)</f>
        <v>55</v>
      </c>
    </row>
    <row r="27" spans="1:12" s="2" customFormat="1" ht="12">
      <c r="A27" s="19" t="s">
        <v>12</v>
      </c>
      <c r="B27" s="14">
        <v>0</v>
      </c>
      <c r="C27" s="14">
        <v>5</v>
      </c>
      <c r="D27" s="14">
        <v>2</v>
      </c>
      <c r="E27" s="14">
        <v>11</v>
      </c>
      <c r="F27" s="14">
        <v>26</v>
      </c>
      <c r="G27" s="14">
        <v>2</v>
      </c>
      <c r="H27" s="14">
        <v>13</v>
      </c>
      <c r="I27" s="14">
        <v>1</v>
      </c>
      <c r="J27" s="14">
        <v>0</v>
      </c>
      <c r="K27" s="15">
        <v>0</v>
      </c>
      <c r="L27" s="15">
        <f>SUM(B27:K27)</f>
        <v>60</v>
      </c>
    </row>
    <row r="28" spans="1:12" s="2" customFormat="1" ht="12">
      <c r="A28" s="17" t="s">
        <v>43</v>
      </c>
      <c r="B28" s="18">
        <f>SUM(B26:B27)</f>
        <v>0</v>
      </c>
      <c r="C28" s="18">
        <f>SUM(C26:C27)</f>
        <v>6</v>
      </c>
      <c r="D28" s="18">
        <f>SUM(D26:D27)</f>
        <v>2</v>
      </c>
      <c r="E28" s="18">
        <f>+SUM(E26:E27)</f>
        <v>14</v>
      </c>
      <c r="F28" s="18">
        <f aca="true" t="shared" si="2" ref="F28:L28">SUM(F26:F27)</f>
        <v>48</v>
      </c>
      <c r="G28" s="18">
        <f t="shared" si="2"/>
        <v>8</v>
      </c>
      <c r="H28" s="18">
        <f t="shared" si="2"/>
        <v>32</v>
      </c>
      <c r="I28" s="18">
        <f t="shared" si="2"/>
        <v>2</v>
      </c>
      <c r="J28" s="18">
        <f t="shared" si="2"/>
        <v>3</v>
      </c>
      <c r="K28" s="46">
        <f t="shared" si="2"/>
        <v>0</v>
      </c>
      <c r="L28" s="46">
        <f t="shared" si="2"/>
        <v>115</v>
      </c>
    </row>
    <row r="29" spans="1:12" ht="12">
      <c r="A29" s="86" t="s">
        <v>38</v>
      </c>
      <c r="B29" s="84" t="s">
        <v>2</v>
      </c>
      <c r="C29" s="84"/>
      <c r="D29" s="84" t="s">
        <v>3</v>
      </c>
      <c r="E29" s="84"/>
      <c r="F29" s="84" t="s">
        <v>4</v>
      </c>
      <c r="G29" s="84"/>
      <c r="H29" s="84" t="s">
        <v>5</v>
      </c>
      <c r="I29" s="84"/>
      <c r="J29" s="85" t="s">
        <v>6</v>
      </c>
      <c r="K29" s="85"/>
      <c r="L29" s="86" t="s">
        <v>33</v>
      </c>
    </row>
    <row r="30" spans="1:12" ht="12">
      <c r="A30" s="87"/>
      <c r="B30" s="84" t="s">
        <v>7</v>
      </c>
      <c r="C30" s="84" t="s">
        <v>8</v>
      </c>
      <c r="D30" s="84" t="s">
        <v>7</v>
      </c>
      <c r="E30" s="84" t="s">
        <v>8</v>
      </c>
      <c r="F30" s="84" t="s">
        <v>7</v>
      </c>
      <c r="G30" s="84" t="s">
        <v>8</v>
      </c>
      <c r="H30" s="84" t="s">
        <v>7</v>
      </c>
      <c r="I30" s="84" t="s">
        <v>8</v>
      </c>
      <c r="J30" s="84" t="s">
        <v>7</v>
      </c>
      <c r="K30" s="84" t="s">
        <v>8</v>
      </c>
      <c r="L30" s="72"/>
    </row>
    <row r="31" spans="1:12" s="3" customFormat="1" ht="12">
      <c r="A31" s="19" t="s">
        <v>17</v>
      </c>
      <c r="B31" s="14">
        <v>0</v>
      </c>
      <c r="C31" s="14">
        <v>0</v>
      </c>
      <c r="D31" s="14">
        <v>0</v>
      </c>
      <c r="E31" s="14">
        <v>0</v>
      </c>
      <c r="F31" s="14">
        <v>1</v>
      </c>
      <c r="G31" s="14">
        <v>4</v>
      </c>
      <c r="H31" s="14">
        <v>33</v>
      </c>
      <c r="I31" s="14">
        <v>1</v>
      </c>
      <c r="J31" s="14">
        <v>9</v>
      </c>
      <c r="K31" s="15">
        <v>0</v>
      </c>
      <c r="L31" s="15">
        <f>SUM(B31:K31)</f>
        <v>48</v>
      </c>
    </row>
    <row r="32" spans="1:12" ht="12">
      <c r="A32" s="13" t="s">
        <v>18</v>
      </c>
      <c r="B32" s="14">
        <v>0</v>
      </c>
      <c r="C32" s="14">
        <v>1</v>
      </c>
      <c r="D32" s="14">
        <v>2</v>
      </c>
      <c r="E32" s="14">
        <v>19</v>
      </c>
      <c r="F32" s="14">
        <v>23</v>
      </c>
      <c r="G32" s="14">
        <v>1</v>
      </c>
      <c r="H32" s="14">
        <v>44</v>
      </c>
      <c r="I32" s="14">
        <v>0</v>
      </c>
      <c r="J32" s="14">
        <v>9</v>
      </c>
      <c r="K32" s="15">
        <v>0</v>
      </c>
      <c r="L32" s="15">
        <f>SUM(B32:K32)</f>
        <v>99</v>
      </c>
    </row>
    <row r="33" spans="1:12" s="2" customFormat="1" ht="12">
      <c r="A33" s="19" t="s">
        <v>12</v>
      </c>
      <c r="B33" s="14">
        <v>2</v>
      </c>
      <c r="C33" s="14">
        <v>0</v>
      </c>
      <c r="D33" s="14">
        <v>1</v>
      </c>
      <c r="E33" s="14">
        <v>6</v>
      </c>
      <c r="F33" s="14">
        <v>17</v>
      </c>
      <c r="G33" s="14">
        <v>3</v>
      </c>
      <c r="H33" s="14">
        <v>15</v>
      </c>
      <c r="I33" s="14">
        <v>0</v>
      </c>
      <c r="J33" s="14">
        <v>0</v>
      </c>
      <c r="K33" s="15">
        <v>0</v>
      </c>
      <c r="L33" s="15">
        <f>SUM(B33:K33)</f>
        <v>44</v>
      </c>
    </row>
    <row r="34" spans="1:12" s="2" customFormat="1" ht="12">
      <c r="A34" s="17" t="s">
        <v>44</v>
      </c>
      <c r="B34" s="18">
        <f>SUM(B31:B33)</f>
        <v>2</v>
      </c>
      <c r="C34" s="18">
        <f aca="true" t="shared" si="3" ref="C34:K34">SUM(C31:C33)</f>
        <v>1</v>
      </c>
      <c r="D34" s="18">
        <f t="shared" si="3"/>
        <v>3</v>
      </c>
      <c r="E34" s="18">
        <f t="shared" si="3"/>
        <v>25</v>
      </c>
      <c r="F34" s="18">
        <f t="shared" si="3"/>
        <v>41</v>
      </c>
      <c r="G34" s="18">
        <f t="shared" si="3"/>
        <v>8</v>
      </c>
      <c r="H34" s="18">
        <f t="shared" si="3"/>
        <v>92</v>
      </c>
      <c r="I34" s="18">
        <f t="shared" si="3"/>
        <v>1</v>
      </c>
      <c r="J34" s="18">
        <f t="shared" si="3"/>
        <v>18</v>
      </c>
      <c r="K34" s="46">
        <f t="shared" si="3"/>
        <v>0</v>
      </c>
      <c r="L34" s="46">
        <f>SUM(L33,L32,L31)</f>
        <v>191</v>
      </c>
    </row>
    <row r="35" spans="1:12" ht="12">
      <c r="A35" s="86" t="s">
        <v>39</v>
      </c>
      <c r="B35" s="84" t="s">
        <v>2</v>
      </c>
      <c r="C35" s="84"/>
      <c r="D35" s="84" t="s">
        <v>3</v>
      </c>
      <c r="E35" s="84"/>
      <c r="F35" s="84" t="s">
        <v>4</v>
      </c>
      <c r="G35" s="84"/>
      <c r="H35" s="84" t="s">
        <v>5</v>
      </c>
      <c r="I35" s="84"/>
      <c r="J35" s="85" t="s">
        <v>6</v>
      </c>
      <c r="K35" s="85"/>
      <c r="L35" s="86" t="s">
        <v>33</v>
      </c>
    </row>
    <row r="36" spans="1:12" ht="12">
      <c r="A36" s="87"/>
      <c r="B36" s="84" t="s">
        <v>7</v>
      </c>
      <c r="C36" s="84" t="s">
        <v>8</v>
      </c>
      <c r="D36" s="84" t="s">
        <v>7</v>
      </c>
      <c r="E36" s="84" t="s">
        <v>8</v>
      </c>
      <c r="F36" s="84" t="s">
        <v>7</v>
      </c>
      <c r="G36" s="84" t="s">
        <v>8</v>
      </c>
      <c r="H36" s="84" t="s">
        <v>7</v>
      </c>
      <c r="I36" s="84" t="s">
        <v>8</v>
      </c>
      <c r="J36" s="84" t="s">
        <v>7</v>
      </c>
      <c r="K36" s="84" t="s">
        <v>8</v>
      </c>
      <c r="L36" s="72"/>
    </row>
    <row r="37" spans="1:12" ht="12">
      <c r="A37" s="19" t="s">
        <v>19</v>
      </c>
      <c r="B37" s="14">
        <v>1</v>
      </c>
      <c r="C37" s="14">
        <v>0</v>
      </c>
      <c r="D37" s="14">
        <v>2</v>
      </c>
      <c r="E37" s="14">
        <v>0</v>
      </c>
      <c r="F37" s="14">
        <v>12</v>
      </c>
      <c r="G37" s="14">
        <v>8</v>
      </c>
      <c r="H37" s="14">
        <v>27</v>
      </c>
      <c r="I37" s="14">
        <v>2</v>
      </c>
      <c r="J37" s="14">
        <v>4</v>
      </c>
      <c r="K37" s="14">
        <v>0</v>
      </c>
      <c r="L37" s="14">
        <f>SUM(B37:K37)</f>
        <v>56</v>
      </c>
    </row>
    <row r="38" spans="1:12" ht="12">
      <c r="A38" s="19" t="s">
        <v>12</v>
      </c>
      <c r="B38" s="14">
        <v>0</v>
      </c>
      <c r="C38" s="14">
        <v>0</v>
      </c>
      <c r="D38" s="14">
        <v>0</v>
      </c>
      <c r="E38" s="14">
        <v>3</v>
      </c>
      <c r="F38" s="14">
        <v>24</v>
      </c>
      <c r="G38" s="14">
        <v>7</v>
      </c>
      <c r="H38" s="14">
        <v>18</v>
      </c>
      <c r="I38" s="14">
        <v>0</v>
      </c>
      <c r="J38" s="14">
        <v>2</v>
      </c>
      <c r="K38" s="15">
        <v>0</v>
      </c>
      <c r="L38" s="15">
        <f>SUM(B38:K38)</f>
        <v>54</v>
      </c>
    </row>
    <row r="39" spans="1:12" s="2" customFormat="1" ht="12">
      <c r="A39" s="19" t="s">
        <v>15</v>
      </c>
      <c r="B39" s="14">
        <v>0</v>
      </c>
      <c r="C39" s="14">
        <v>2</v>
      </c>
      <c r="D39" s="14">
        <v>1</v>
      </c>
      <c r="E39" s="14">
        <v>0</v>
      </c>
      <c r="F39" s="14">
        <v>4</v>
      </c>
      <c r="G39" s="14">
        <v>10</v>
      </c>
      <c r="H39" s="14">
        <v>47</v>
      </c>
      <c r="I39" s="14">
        <v>4</v>
      </c>
      <c r="J39" s="14">
        <v>4</v>
      </c>
      <c r="K39" s="15">
        <v>0</v>
      </c>
      <c r="L39" s="15">
        <f>SUM(B39:K39)</f>
        <v>72</v>
      </c>
    </row>
    <row r="40" spans="1:12" ht="12">
      <c r="A40" s="17" t="s">
        <v>46</v>
      </c>
      <c r="B40" s="18">
        <f aca="true" t="shared" si="4" ref="B40:K40">SUM(B37:B39)</f>
        <v>1</v>
      </c>
      <c r="C40" s="18">
        <f t="shared" si="4"/>
        <v>2</v>
      </c>
      <c r="D40" s="18">
        <f t="shared" si="4"/>
        <v>3</v>
      </c>
      <c r="E40" s="18">
        <f t="shared" si="4"/>
        <v>3</v>
      </c>
      <c r="F40" s="18">
        <f t="shared" si="4"/>
        <v>40</v>
      </c>
      <c r="G40" s="18">
        <f t="shared" si="4"/>
        <v>25</v>
      </c>
      <c r="H40" s="18">
        <f t="shared" si="4"/>
        <v>92</v>
      </c>
      <c r="I40" s="18">
        <f t="shared" si="4"/>
        <v>6</v>
      </c>
      <c r="J40" s="18">
        <f t="shared" si="4"/>
        <v>10</v>
      </c>
      <c r="K40" s="18">
        <f t="shared" si="4"/>
        <v>0</v>
      </c>
      <c r="L40" s="20">
        <f>SUM(L37:L39)</f>
        <v>182</v>
      </c>
    </row>
    <row r="41" spans="1:12" ht="12">
      <c r="A41" s="21" t="s">
        <v>45</v>
      </c>
      <c r="B41" s="84">
        <f aca="true" t="shared" si="5" ref="B41:L41">SUM(B40,B34,B28,B23,B17)</f>
        <v>9</v>
      </c>
      <c r="C41" s="84">
        <f t="shared" si="5"/>
        <v>28</v>
      </c>
      <c r="D41" s="84">
        <f t="shared" si="5"/>
        <v>70</v>
      </c>
      <c r="E41" s="84">
        <f t="shared" si="5"/>
        <v>87</v>
      </c>
      <c r="F41" s="84">
        <f t="shared" si="5"/>
        <v>370</v>
      </c>
      <c r="G41" s="84">
        <f t="shared" si="5"/>
        <v>112</v>
      </c>
      <c r="H41" s="84">
        <f t="shared" si="5"/>
        <v>460</v>
      </c>
      <c r="I41" s="84">
        <f t="shared" si="5"/>
        <v>29</v>
      </c>
      <c r="J41" s="84">
        <f t="shared" si="5"/>
        <v>60</v>
      </c>
      <c r="K41" s="78">
        <f t="shared" si="5"/>
        <v>0</v>
      </c>
      <c r="L41" s="23">
        <f t="shared" si="5"/>
        <v>1225</v>
      </c>
    </row>
    <row r="42" spans="1:12" ht="12">
      <c r="A42" s="24" t="s">
        <v>60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1:193" ht="12.75">
      <c r="A43" s="26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1:193" ht="12.75">
      <c r="A44" s="26"/>
      <c r="B44" s="25"/>
      <c r="C44" s="25"/>
      <c r="D44" s="25" t="s">
        <v>20</v>
      </c>
      <c r="E44" s="25"/>
      <c r="F44" s="25"/>
      <c r="G44" s="25"/>
      <c r="H44" s="25"/>
      <c r="I44" s="25"/>
      <c r="J44" s="25"/>
      <c r="K44" s="25"/>
      <c r="L44" s="25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1:193" ht="12.75">
      <c r="A45" s="26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5.75">
      <c r="A46" s="104"/>
      <c r="B46" s="104"/>
      <c r="C46" s="104"/>
      <c r="D46" s="104"/>
      <c r="E46" s="104"/>
      <c r="F46" s="104"/>
      <c r="G46" s="104"/>
      <c r="H46" s="104"/>
      <c r="I46" s="27"/>
      <c r="J46" s="27"/>
      <c r="K46" s="27"/>
      <c r="L46" s="27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>
      <c r="A47" s="104"/>
      <c r="B47" s="104"/>
      <c r="C47" s="104"/>
      <c r="D47" s="104"/>
      <c r="E47" s="104"/>
      <c r="F47" s="104"/>
      <c r="G47" s="104"/>
      <c r="H47" s="104"/>
      <c r="I47" s="27"/>
      <c r="J47" s="27"/>
      <c r="K47" s="27"/>
      <c r="L47" s="2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5.75">
      <c r="A48" s="104"/>
      <c r="B48" s="104"/>
      <c r="C48" s="104"/>
      <c r="D48" s="104"/>
      <c r="E48" s="104"/>
      <c r="F48" s="104"/>
      <c r="G48" s="104"/>
      <c r="H48" s="104"/>
      <c r="I48" s="27"/>
      <c r="J48" s="27"/>
      <c r="K48" s="27"/>
      <c r="L48" s="27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2" s="4" customFormat="1" ht="15">
      <c r="A49" s="10" t="str">
        <f>C5</f>
        <v>Posição em 30 de setembro de 2012</v>
      </c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</row>
    <row r="50" spans="1:12" s="4" customFormat="1" ht="12.75">
      <c r="A50" s="103" t="s">
        <v>49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</row>
    <row r="51" spans="1:12" s="4" customFormat="1" ht="12.75">
      <c r="A51" s="95" t="s">
        <v>48</v>
      </c>
      <c r="B51" s="95" t="s">
        <v>21</v>
      </c>
      <c r="C51" s="30" t="s">
        <v>22</v>
      </c>
      <c r="D51" s="95" t="s">
        <v>23</v>
      </c>
      <c r="E51" s="30" t="s">
        <v>22</v>
      </c>
      <c r="F51" s="95" t="s">
        <v>24</v>
      </c>
      <c r="G51" s="30" t="s">
        <v>22</v>
      </c>
      <c r="H51" s="95" t="s">
        <v>25</v>
      </c>
      <c r="I51" s="30" t="s">
        <v>22</v>
      </c>
      <c r="J51" s="30" t="s">
        <v>26</v>
      </c>
      <c r="K51" s="30" t="s">
        <v>22</v>
      </c>
      <c r="L51" s="95" t="s">
        <v>33</v>
      </c>
    </row>
    <row r="52" spans="1:12" s="4" customFormat="1" ht="12.75">
      <c r="A52" s="96"/>
      <c r="B52" s="96"/>
      <c r="C52" s="31" t="s">
        <v>48</v>
      </c>
      <c r="D52" s="96"/>
      <c r="E52" s="31" t="s">
        <v>48</v>
      </c>
      <c r="F52" s="96"/>
      <c r="G52" s="31" t="s">
        <v>48</v>
      </c>
      <c r="H52" s="96"/>
      <c r="I52" s="31" t="s">
        <v>48</v>
      </c>
      <c r="J52" s="31" t="s">
        <v>50</v>
      </c>
      <c r="K52" s="31" t="s">
        <v>48</v>
      </c>
      <c r="L52" s="96"/>
    </row>
    <row r="53" spans="1:12" s="4" customFormat="1" ht="12.75">
      <c r="A53" s="19" t="s">
        <v>28</v>
      </c>
      <c r="B53" s="14">
        <f>B17</f>
        <v>5</v>
      </c>
      <c r="C53" s="32">
        <f>B53/$L$53</f>
        <v>0.01160092807424594</v>
      </c>
      <c r="D53" s="14">
        <f>D17</f>
        <v>47</v>
      </c>
      <c r="E53" s="32">
        <f>D53/$L$53</f>
        <v>0.10904872389791183</v>
      </c>
      <c r="F53" s="14">
        <f>F17</f>
        <v>158</v>
      </c>
      <c r="G53" s="32">
        <f>F53/$L$53</f>
        <v>0.3665893271461717</v>
      </c>
      <c r="H53" s="14">
        <f>H17</f>
        <v>198</v>
      </c>
      <c r="I53" s="32">
        <f>H53/$L$53</f>
        <v>0.4593967517401392</v>
      </c>
      <c r="J53" s="14">
        <f>J17</f>
        <v>23</v>
      </c>
      <c r="K53" s="32">
        <f>J53/L53</f>
        <v>0.05336426914153132</v>
      </c>
      <c r="L53" s="15">
        <f>B53+D53+F53+H53+J53</f>
        <v>431</v>
      </c>
    </row>
    <row r="54" spans="1:193" ht="12" customHeight="1">
      <c r="A54" s="19" t="s">
        <v>29</v>
      </c>
      <c r="B54" s="14">
        <f>B23</f>
        <v>1</v>
      </c>
      <c r="C54" s="32">
        <f>B54/$L$54</f>
        <v>0.006622516556291391</v>
      </c>
      <c r="D54" s="14">
        <f>D23</f>
        <v>15</v>
      </c>
      <c r="E54" s="32">
        <f>D54/$L$54</f>
        <v>0.09933774834437085</v>
      </c>
      <c r="F54" s="14">
        <f>F23</f>
        <v>83</v>
      </c>
      <c r="G54" s="32">
        <f>F54/$L$54</f>
        <v>0.5496688741721855</v>
      </c>
      <c r="H54" s="14">
        <f>H23</f>
        <v>46</v>
      </c>
      <c r="I54" s="32">
        <f>H54/L54</f>
        <v>0.304635761589404</v>
      </c>
      <c r="J54" s="14">
        <f>J23</f>
        <v>6</v>
      </c>
      <c r="K54" s="32">
        <f>J54/L54</f>
        <v>0.039735099337748346</v>
      </c>
      <c r="L54" s="33">
        <f>B54+D54+F54+H54+J54</f>
        <v>151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9" t="s">
        <v>30</v>
      </c>
      <c r="B55" s="14">
        <f>B28</f>
        <v>0</v>
      </c>
      <c r="C55" s="32">
        <f>B55/$L$55</f>
        <v>0</v>
      </c>
      <c r="D55" s="14">
        <f>D28</f>
        <v>2</v>
      </c>
      <c r="E55" s="32">
        <f>D55/$L$55</f>
        <v>0.023529411764705882</v>
      </c>
      <c r="F55" s="14">
        <f>F28</f>
        <v>48</v>
      </c>
      <c r="G55" s="32">
        <f>F55/$L$55</f>
        <v>0.5647058823529412</v>
      </c>
      <c r="H55" s="14">
        <f>H28</f>
        <v>32</v>
      </c>
      <c r="I55" s="32">
        <f>H55/L55</f>
        <v>0.3764705882352941</v>
      </c>
      <c r="J55" s="14">
        <f>J28</f>
        <v>3</v>
      </c>
      <c r="K55" s="32">
        <f>J55/L55</f>
        <v>0.03529411764705882</v>
      </c>
      <c r="L55" s="33">
        <f>B55+D55+F55+H55+J55</f>
        <v>85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2.75">
      <c r="A56" s="19" t="s">
        <v>31</v>
      </c>
      <c r="B56" s="14">
        <f>B34</f>
        <v>2</v>
      </c>
      <c r="C56" s="32">
        <f>B56/$L$56</f>
        <v>0.01282051282051282</v>
      </c>
      <c r="D56" s="14">
        <f>D34</f>
        <v>3</v>
      </c>
      <c r="E56" s="32">
        <f>D56/$L$56</f>
        <v>0.019230769230769232</v>
      </c>
      <c r="F56" s="14">
        <f>F34</f>
        <v>41</v>
      </c>
      <c r="G56" s="32">
        <f>F56/$L$56</f>
        <v>0.26282051282051283</v>
      </c>
      <c r="H56" s="14">
        <f>H34</f>
        <v>92</v>
      </c>
      <c r="I56" s="32">
        <f>H56/L56</f>
        <v>0.5897435897435898</v>
      </c>
      <c r="J56" s="14">
        <f>J34</f>
        <v>18</v>
      </c>
      <c r="K56" s="32">
        <f>J56/L56</f>
        <v>0.11538461538461539</v>
      </c>
      <c r="L56" s="33">
        <f>B56+D56+F56+H56+J56</f>
        <v>156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1:193" ht="12.75">
      <c r="A57" s="19" t="s">
        <v>32</v>
      </c>
      <c r="B57" s="14">
        <f>B40</f>
        <v>1</v>
      </c>
      <c r="C57" s="32">
        <f>B57/$L$57</f>
        <v>0.00684931506849315</v>
      </c>
      <c r="D57" s="14">
        <f>D40</f>
        <v>3</v>
      </c>
      <c r="E57" s="32">
        <f>D57/$L$57</f>
        <v>0.02054794520547945</v>
      </c>
      <c r="F57" s="14">
        <f>F40</f>
        <v>40</v>
      </c>
      <c r="G57" s="32">
        <f>F57/$L$57</f>
        <v>0.273972602739726</v>
      </c>
      <c r="H57" s="14">
        <f>H40</f>
        <v>92</v>
      </c>
      <c r="I57" s="32">
        <f>H57/L57</f>
        <v>0.6301369863013698</v>
      </c>
      <c r="J57" s="14">
        <f>J40</f>
        <v>10</v>
      </c>
      <c r="K57" s="32">
        <f>J57/L57</f>
        <v>0.0684931506849315</v>
      </c>
      <c r="L57" s="14">
        <f>B57+D57+F57+H57+J57</f>
        <v>146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1:193" ht="12.75">
      <c r="A58" s="34" t="s">
        <v>33</v>
      </c>
      <c r="B58" s="88">
        <f>SUM(B53:B57)</f>
        <v>9</v>
      </c>
      <c r="C58" s="35">
        <f>B58/$L$58</f>
        <v>0.009287925696594427</v>
      </c>
      <c r="D58" s="88">
        <f>SUM(D53:D57)</f>
        <v>70</v>
      </c>
      <c r="E58" s="35">
        <f>D58/$L$58</f>
        <v>0.07223942208462332</v>
      </c>
      <c r="F58" s="88">
        <f>SUM(F53:F57)</f>
        <v>370</v>
      </c>
      <c r="G58" s="35">
        <f>F58/$L$58</f>
        <v>0.38183694530443757</v>
      </c>
      <c r="H58" s="88">
        <f>SUM(H53:H57)</f>
        <v>460</v>
      </c>
      <c r="I58" s="35">
        <f>H58/$L$58</f>
        <v>0.47471620227038186</v>
      </c>
      <c r="J58" s="88">
        <f>SUM(J53:J57)</f>
        <v>60</v>
      </c>
      <c r="K58" s="35">
        <f>J58/$L$58</f>
        <v>0.06191950464396285</v>
      </c>
      <c r="L58" s="36">
        <f>SUM(L53:L57)</f>
        <v>969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1:193" ht="12.75">
      <c r="A59" s="6"/>
      <c r="B59" s="7">
        <f>B58/L58</f>
        <v>0.009287925696594427</v>
      </c>
      <c r="C59" s="7"/>
      <c r="D59" s="7">
        <f>D58/L58</f>
        <v>0.07223942208462332</v>
      </c>
      <c r="E59" s="7"/>
      <c r="F59" s="7">
        <f>F58/L58</f>
        <v>0.38183694530443757</v>
      </c>
      <c r="G59" s="7"/>
      <c r="H59" s="7">
        <f>H58/L58</f>
        <v>0.47471620227038186</v>
      </c>
      <c r="I59" s="7"/>
      <c r="J59" s="7">
        <f>J58/L58</f>
        <v>0.06191950464396285</v>
      </c>
      <c r="K59" s="7"/>
      <c r="L59" s="8">
        <f>SUM(B59:J59)</f>
        <v>1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12.75">
      <c r="A60" s="6"/>
      <c r="B60" s="11"/>
      <c r="C60" s="37"/>
      <c r="D60" s="6"/>
      <c r="E60" s="6"/>
      <c r="F60" s="6"/>
      <c r="G60" s="6"/>
      <c r="H60" s="6"/>
      <c r="I60" s="6"/>
      <c r="J60" s="6"/>
      <c r="K60" s="6"/>
      <c r="L60" s="6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03" t="s">
        <v>51</v>
      </c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>
      <c r="A62" s="95" t="s">
        <v>48</v>
      </c>
      <c r="B62" s="95" t="s">
        <v>21</v>
      </c>
      <c r="C62" s="30" t="s">
        <v>22</v>
      </c>
      <c r="D62" s="95" t="s">
        <v>23</v>
      </c>
      <c r="E62" s="30" t="s">
        <v>22</v>
      </c>
      <c r="F62" s="95" t="s">
        <v>24</v>
      </c>
      <c r="G62" s="30" t="s">
        <v>22</v>
      </c>
      <c r="H62" s="95" t="s">
        <v>25</v>
      </c>
      <c r="I62" s="30" t="s">
        <v>22</v>
      </c>
      <c r="J62" s="30" t="s">
        <v>26</v>
      </c>
      <c r="K62" s="30" t="s">
        <v>22</v>
      </c>
      <c r="L62" s="95" t="s">
        <v>33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96"/>
      <c r="B63" s="96"/>
      <c r="C63" s="31" t="s">
        <v>48</v>
      </c>
      <c r="D63" s="96"/>
      <c r="E63" s="31" t="s">
        <v>48</v>
      </c>
      <c r="F63" s="96"/>
      <c r="G63" s="31" t="s">
        <v>48</v>
      </c>
      <c r="H63" s="96"/>
      <c r="I63" s="31" t="s">
        <v>48</v>
      </c>
      <c r="J63" s="31" t="s">
        <v>50</v>
      </c>
      <c r="K63" s="31" t="s">
        <v>48</v>
      </c>
      <c r="L63" s="96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9" t="s">
        <v>28</v>
      </c>
      <c r="B64" s="14">
        <f>C17</f>
        <v>11</v>
      </c>
      <c r="C64" s="32">
        <f aca="true" t="shared" si="6" ref="C64:C69">B64/L64</f>
        <v>0.10476190476190476</v>
      </c>
      <c r="D64" s="14">
        <f>E17</f>
        <v>26</v>
      </c>
      <c r="E64" s="32">
        <f aca="true" t="shared" si="7" ref="E64:E69">D64/L64</f>
        <v>0.24761904761904763</v>
      </c>
      <c r="F64" s="14">
        <f>G17</f>
        <v>54</v>
      </c>
      <c r="G64" s="32">
        <f aca="true" t="shared" si="8" ref="G64:G69">F64/L64</f>
        <v>0.5142857142857142</v>
      </c>
      <c r="H64" s="14">
        <f>I17</f>
        <v>14</v>
      </c>
      <c r="I64" s="32">
        <f aca="true" t="shared" si="9" ref="I64:I69">H64/L64</f>
        <v>0.13333333333333333</v>
      </c>
      <c r="J64" s="14">
        <f>K17</f>
        <v>0</v>
      </c>
      <c r="K64" s="32">
        <f aca="true" t="shared" si="10" ref="K64:K69">J64/L64</f>
        <v>0</v>
      </c>
      <c r="L64" s="33">
        <f>B64+D64+F64+H64+J64</f>
        <v>105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2" s="5" customFormat="1" ht="12.75">
      <c r="A65" s="19" t="s">
        <v>29</v>
      </c>
      <c r="B65" s="14">
        <f>C23</f>
        <v>8</v>
      </c>
      <c r="C65" s="32">
        <f t="shared" si="6"/>
        <v>0.16</v>
      </c>
      <c r="D65" s="14">
        <f>E23</f>
        <v>19</v>
      </c>
      <c r="E65" s="32">
        <f t="shared" si="7"/>
        <v>0.38</v>
      </c>
      <c r="F65" s="14">
        <f>G23</f>
        <v>17</v>
      </c>
      <c r="G65" s="32">
        <f t="shared" si="8"/>
        <v>0.34</v>
      </c>
      <c r="H65" s="14">
        <f>I23</f>
        <v>6</v>
      </c>
      <c r="I65" s="32">
        <f t="shared" si="9"/>
        <v>0.12</v>
      </c>
      <c r="J65" s="14">
        <f>K23</f>
        <v>0</v>
      </c>
      <c r="K65" s="32">
        <f t="shared" si="10"/>
        <v>0</v>
      </c>
      <c r="L65" s="33">
        <f>B65+D65+F65+H65+J65</f>
        <v>50</v>
      </c>
    </row>
    <row r="66" spans="1:193" ht="12.75">
      <c r="A66" s="19" t="s">
        <v>30</v>
      </c>
      <c r="B66" s="14">
        <f>C28</f>
        <v>6</v>
      </c>
      <c r="C66" s="32">
        <f t="shared" si="6"/>
        <v>0.2</v>
      </c>
      <c r="D66" s="14">
        <f>E28</f>
        <v>14</v>
      </c>
      <c r="E66" s="32">
        <f t="shared" si="7"/>
        <v>0.4666666666666667</v>
      </c>
      <c r="F66" s="14">
        <f>G28</f>
        <v>8</v>
      </c>
      <c r="G66" s="32">
        <f t="shared" si="8"/>
        <v>0.26666666666666666</v>
      </c>
      <c r="H66" s="14">
        <f>I28</f>
        <v>2</v>
      </c>
      <c r="I66" s="32">
        <f t="shared" si="9"/>
        <v>0.06666666666666667</v>
      </c>
      <c r="J66" s="14">
        <f>K28</f>
        <v>0</v>
      </c>
      <c r="K66" s="32">
        <f t="shared" si="10"/>
        <v>0</v>
      </c>
      <c r="L66" s="33">
        <f>B66+D66+F66+H66+J66</f>
        <v>30</v>
      </c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9" t="s">
        <v>31</v>
      </c>
      <c r="B67" s="14">
        <f>C34</f>
        <v>1</v>
      </c>
      <c r="C67" s="32">
        <f t="shared" si="6"/>
        <v>0.02857142857142857</v>
      </c>
      <c r="D67" s="14">
        <f>E34</f>
        <v>25</v>
      </c>
      <c r="E67" s="32">
        <f t="shared" si="7"/>
        <v>0.7142857142857143</v>
      </c>
      <c r="F67" s="14">
        <f>G34</f>
        <v>8</v>
      </c>
      <c r="G67" s="32">
        <f t="shared" si="8"/>
        <v>0.22857142857142856</v>
      </c>
      <c r="H67" s="14">
        <f>I34</f>
        <v>1</v>
      </c>
      <c r="I67" s="32">
        <f t="shared" si="9"/>
        <v>0.02857142857142857</v>
      </c>
      <c r="J67" s="14">
        <f>K34</f>
        <v>0</v>
      </c>
      <c r="K67" s="32">
        <f t="shared" si="10"/>
        <v>0</v>
      </c>
      <c r="L67" s="15">
        <f>B67+D67+F67+H67+J67</f>
        <v>35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9" t="s">
        <v>32</v>
      </c>
      <c r="B68" s="14">
        <f>C40</f>
        <v>2</v>
      </c>
      <c r="C68" s="32">
        <f t="shared" si="6"/>
        <v>0.05555555555555555</v>
      </c>
      <c r="D68" s="14">
        <f>E40</f>
        <v>3</v>
      </c>
      <c r="E68" s="32">
        <f t="shared" si="7"/>
        <v>0.08333333333333333</v>
      </c>
      <c r="F68" s="14">
        <f>G40</f>
        <v>25</v>
      </c>
      <c r="G68" s="32">
        <f t="shared" si="8"/>
        <v>0.6944444444444444</v>
      </c>
      <c r="H68" s="14">
        <f>I40</f>
        <v>6</v>
      </c>
      <c r="I68" s="32">
        <f t="shared" si="9"/>
        <v>0.16666666666666666</v>
      </c>
      <c r="J68" s="14">
        <f>K40</f>
        <v>0</v>
      </c>
      <c r="K68" s="32">
        <f t="shared" si="10"/>
        <v>0</v>
      </c>
      <c r="L68" s="15">
        <f>B68+D68+F68+H68+J68</f>
        <v>36</v>
      </c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 s="34" t="s">
        <v>33</v>
      </c>
      <c r="B69" s="88">
        <f>SUM(B64:B68)</f>
        <v>28</v>
      </c>
      <c r="C69" s="35">
        <f t="shared" si="6"/>
        <v>0.109375</v>
      </c>
      <c r="D69" s="88">
        <f>SUM(D64:D68)</f>
        <v>87</v>
      </c>
      <c r="E69" s="35">
        <f t="shared" si="7"/>
        <v>0.33984375</v>
      </c>
      <c r="F69" s="88">
        <f>SUM(F64:F68)</f>
        <v>112</v>
      </c>
      <c r="G69" s="35">
        <f t="shared" si="8"/>
        <v>0.4375</v>
      </c>
      <c r="H69" s="88">
        <f>SUM(H64:H68)</f>
        <v>29</v>
      </c>
      <c r="I69" s="35">
        <f t="shared" si="9"/>
        <v>0.11328125</v>
      </c>
      <c r="J69" s="88">
        <f>SUM(J64:J68)</f>
        <v>0</v>
      </c>
      <c r="K69" s="35">
        <f t="shared" si="10"/>
        <v>0</v>
      </c>
      <c r="L69" s="36">
        <f>SUM(L64:L68)</f>
        <v>256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 s="6"/>
      <c r="B70" s="7">
        <f>B69/L69</f>
        <v>0.109375</v>
      </c>
      <c r="C70" s="7"/>
      <c r="D70" s="7">
        <f>D69/L69</f>
        <v>0.33984375</v>
      </c>
      <c r="E70" s="7"/>
      <c r="F70" s="7">
        <f>F69/L69</f>
        <v>0.4375</v>
      </c>
      <c r="G70" s="7"/>
      <c r="H70" s="7">
        <f>H69/L69</f>
        <v>0.11328125</v>
      </c>
      <c r="I70" s="7"/>
      <c r="J70" s="7">
        <f>J69/L69</f>
        <v>0</v>
      </c>
      <c r="K70" s="7"/>
      <c r="L70" s="8">
        <f>SUM(B70:J70)</f>
        <v>1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 s="6"/>
      <c r="B71" s="11"/>
      <c r="C71" s="11"/>
      <c r="D71" s="6"/>
      <c r="E71" s="6"/>
      <c r="F71" s="6"/>
      <c r="G71" s="6"/>
      <c r="H71" s="6"/>
      <c r="I71" s="6"/>
      <c r="J71" s="6"/>
      <c r="K71" s="6"/>
      <c r="L71" s="6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 s="103" t="s">
        <v>52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 s="95" t="s">
        <v>48</v>
      </c>
      <c r="B73" s="95" t="s">
        <v>21</v>
      </c>
      <c r="C73" s="30" t="s">
        <v>22</v>
      </c>
      <c r="D73" s="95" t="s">
        <v>23</v>
      </c>
      <c r="E73" s="30" t="s">
        <v>22</v>
      </c>
      <c r="F73" s="95" t="s">
        <v>24</v>
      </c>
      <c r="G73" s="30" t="s">
        <v>22</v>
      </c>
      <c r="H73" s="95" t="s">
        <v>25</v>
      </c>
      <c r="I73" s="30" t="s">
        <v>22</v>
      </c>
      <c r="J73" s="30" t="s">
        <v>26</v>
      </c>
      <c r="K73" s="30" t="s">
        <v>22</v>
      </c>
      <c r="L73" s="95" t="s">
        <v>33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 s="96"/>
      <c r="B74" s="96"/>
      <c r="C74" s="31" t="s">
        <v>48</v>
      </c>
      <c r="D74" s="96"/>
      <c r="E74" s="31" t="s">
        <v>48</v>
      </c>
      <c r="F74" s="96"/>
      <c r="G74" s="31" t="s">
        <v>48</v>
      </c>
      <c r="H74" s="96"/>
      <c r="I74" s="31" t="s">
        <v>48</v>
      </c>
      <c r="J74" s="31" t="s">
        <v>27</v>
      </c>
      <c r="K74" s="31" t="s">
        <v>48</v>
      </c>
      <c r="L74" s="96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 s="19" t="s">
        <v>28</v>
      </c>
      <c r="B75" s="14">
        <f>B64+B53</f>
        <v>16</v>
      </c>
      <c r="C75" s="32">
        <f>B75/L75</f>
        <v>0.029850746268656716</v>
      </c>
      <c r="D75" s="14">
        <f>D64+D53</f>
        <v>73</v>
      </c>
      <c r="E75" s="32">
        <f>D75/L75</f>
        <v>0.13619402985074627</v>
      </c>
      <c r="F75" s="14">
        <f>F64+F53</f>
        <v>212</v>
      </c>
      <c r="G75" s="32">
        <f>F75/L75</f>
        <v>0.39552238805970147</v>
      </c>
      <c r="H75" s="14">
        <f>H64+H53</f>
        <v>212</v>
      </c>
      <c r="I75" s="32">
        <f>H75/L75</f>
        <v>0.39552238805970147</v>
      </c>
      <c r="J75" s="14">
        <f>J64+J53</f>
        <v>23</v>
      </c>
      <c r="K75" s="32">
        <f>J75/L75</f>
        <v>0.04291044776119403</v>
      </c>
      <c r="L75" s="15">
        <f>B75+D75+F75+H75+J75</f>
        <v>536</v>
      </c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1:193" ht="12.75">
      <c r="A76" s="19" t="s">
        <v>29</v>
      </c>
      <c r="B76" s="14">
        <f>B65+B54</f>
        <v>9</v>
      </c>
      <c r="C76" s="32">
        <f>B76/L76</f>
        <v>0.04477611940298507</v>
      </c>
      <c r="D76" s="14">
        <f>D65+D54</f>
        <v>34</v>
      </c>
      <c r="E76" s="32">
        <f>D76/L76</f>
        <v>0.1691542288557214</v>
      </c>
      <c r="F76" s="14">
        <f>F65+F54</f>
        <v>100</v>
      </c>
      <c r="G76" s="32">
        <f>F76/L76</f>
        <v>0.4975124378109453</v>
      </c>
      <c r="H76" s="14">
        <f>H65+H54</f>
        <v>52</v>
      </c>
      <c r="I76" s="32">
        <f>H76/L76</f>
        <v>0.25870646766169153</v>
      </c>
      <c r="J76" s="14">
        <f>J65+J54</f>
        <v>6</v>
      </c>
      <c r="K76" s="32">
        <f>J76/L76</f>
        <v>0.029850746268656716</v>
      </c>
      <c r="L76" s="15">
        <f>B76+D76+F76+H76+J76</f>
        <v>201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1:193" ht="12.75">
      <c r="A77" s="19" t="s">
        <v>30</v>
      </c>
      <c r="B77" s="14">
        <f>B66+B55</f>
        <v>6</v>
      </c>
      <c r="C77" s="32">
        <f>B77/L77</f>
        <v>0.05217391304347826</v>
      </c>
      <c r="D77" s="14">
        <f>D66+D55</f>
        <v>16</v>
      </c>
      <c r="E77" s="32">
        <f>D77/L77</f>
        <v>0.1391304347826087</v>
      </c>
      <c r="F77" s="14">
        <f>F66+F55</f>
        <v>56</v>
      </c>
      <c r="G77" s="32">
        <f>F77/L77</f>
        <v>0.48695652173913045</v>
      </c>
      <c r="H77" s="14">
        <f>H66+H55</f>
        <v>34</v>
      </c>
      <c r="I77" s="32">
        <f>H77/L77</f>
        <v>0.2956521739130435</v>
      </c>
      <c r="J77" s="14">
        <f>J66+J55</f>
        <v>3</v>
      </c>
      <c r="K77" s="32">
        <f>J77/L77</f>
        <v>0.02608695652173913</v>
      </c>
      <c r="L77" s="15">
        <f>B77+D77+F77+H77+J77</f>
        <v>115</v>
      </c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1:12" ht="12">
      <c r="A78" s="19" t="s">
        <v>31</v>
      </c>
      <c r="B78" s="14">
        <f>B67+B56</f>
        <v>3</v>
      </c>
      <c r="C78" s="32">
        <f>B78/L78</f>
        <v>0.015706806282722512</v>
      </c>
      <c r="D78" s="14">
        <f>D67+D56</f>
        <v>28</v>
      </c>
      <c r="E78" s="32">
        <f>D78/L78</f>
        <v>0.14659685863874344</v>
      </c>
      <c r="F78" s="14">
        <f>F67+F56</f>
        <v>49</v>
      </c>
      <c r="G78" s="32">
        <f>F78/L78</f>
        <v>0.25654450261780104</v>
      </c>
      <c r="H78" s="14">
        <f>H67+H56</f>
        <v>93</v>
      </c>
      <c r="I78" s="32">
        <f>H78/L78</f>
        <v>0.4869109947643979</v>
      </c>
      <c r="J78" s="14">
        <f>J67+J56</f>
        <v>18</v>
      </c>
      <c r="K78" s="32">
        <f>J78/L78</f>
        <v>0.09424083769633508</v>
      </c>
      <c r="L78" s="15">
        <f>B78+D78+F78+H78+J78</f>
        <v>191</v>
      </c>
    </row>
    <row r="79" spans="1:12" ht="12">
      <c r="A79" s="19" t="s">
        <v>32</v>
      </c>
      <c r="B79" s="14">
        <f>B68+B57</f>
        <v>3</v>
      </c>
      <c r="C79" s="32">
        <f>B79/L79</f>
        <v>0.016483516483516484</v>
      </c>
      <c r="D79" s="14">
        <f>D68+D57</f>
        <v>6</v>
      </c>
      <c r="E79" s="32">
        <f>D79/L79</f>
        <v>0.03296703296703297</v>
      </c>
      <c r="F79" s="14">
        <f>F68+F57</f>
        <v>65</v>
      </c>
      <c r="G79" s="32">
        <f>F79/L79</f>
        <v>0.35714285714285715</v>
      </c>
      <c r="H79" s="14">
        <f>H68+H57</f>
        <v>98</v>
      </c>
      <c r="I79" s="32">
        <f>H79/L79</f>
        <v>0.5384615384615384</v>
      </c>
      <c r="J79" s="14">
        <f>J68+J57</f>
        <v>10</v>
      </c>
      <c r="K79" s="32">
        <f>J79/L79</f>
        <v>0.054945054945054944</v>
      </c>
      <c r="L79" s="15">
        <f>B79+D79+F79+H79+J79</f>
        <v>182</v>
      </c>
    </row>
    <row r="80" spans="1:12" ht="12">
      <c r="A80" s="34" t="s">
        <v>33</v>
      </c>
      <c r="B80" s="88">
        <f>SUM(B75:B79)</f>
        <v>37</v>
      </c>
      <c r="C80" s="35">
        <f>B80/$L$80</f>
        <v>0.030204081632653063</v>
      </c>
      <c r="D80" s="88">
        <f>SUM(D75:D79)</f>
        <v>157</v>
      </c>
      <c r="E80" s="35">
        <f>D80/$L$80</f>
        <v>0.12816326530612246</v>
      </c>
      <c r="F80" s="88">
        <f>SUM(F75:F79)</f>
        <v>482</v>
      </c>
      <c r="G80" s="35">
        <f>F80/$L$80</f>
        <v>0.39346938775510204</v>
      </c>
      <c r="H80" s="88">
        <f>SUM(H75:H79)</f>
        <v>489</v>
      </c>
      <c r="I80" s="35">
        <f>H80/$L$80</f>
        <v>0.39918367346938777</v>
      </c>
      <c r="J80" s="88">
        <f>SUM(J75:J79)</f>
        <v>60</v>
      </c>
      <c r="K80" s="35">
        <f>J80/$L$80</f>
        <v>0.04897959183673469</v>
      </c>
      <c r="L80" s="23">
        <f>SUM(L75:L79)</f>
        <v>1225</v>
      </c>
    </row>
    <row r="81" spans="1:12" ht="12">
      <c r="A81" s="6"/>
      <c r="B81" s="7">
        <f>B80/L80</f>
        <v>0.030204081632653063</v>
      </c>
      <c r="C81" s="7"/>
      <c r="D81" s="7">
        <f>D80/L80</f>
        <v>0.12816326530612246</v>
      </c>
      <c r="E81" s="7"/>
      <c r="F81" s="7">
        <f>F80/L80</f>
        <v>0.39346938775510204</v>
      </c>
      <c r="G81" s="7"/>
      <c r="H81" s="7">
        <f>H80/L80</f>
        <v>0.39918367346938777</v>
      </c>
      <c r="I81" s="7"/>
      <c r="J81" s="7">
        <f>J80/L80</f>
        <v>0.04897959183673469</v>
      </c>
      <c r="K81" s="7"/>
      <c r="L81" s="8">
        <f>SUM(B81:J81)</f>
        <v>1</v>
      </c>
    </row>
    <row r="82" spans="1:12" ht="12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8"/>
    </row>
    <row r="83" spans="1:12" ht="12" hidden="1">
      <c r="A83" s="6"/>
      <c r="B83" s="7"/>
      <c r="C83" s="7"/>
      <c r="D83" s="7"/>
      <c r="E83" s="7"/>
      <c r="F83" s="7"/>
      <c r="G83" s="7"/>
      <c r="H83" s="7"/>
      <c r="I83" s="7"/>
      <c r="J83" s="7"/>
      <c r="K83" s="7"/>
      <c r="L83" s="8"/>
    </row>
    <row r="84" spans="1:12" ht="12">
      <c r="A84" s="38" t="s">
        <v>40</v>
      </c>
      <c r="B84" s="18" t="s">
        <v>7</v>
      </c>
      <c r="C84" s="18" t="s">
        <v>34</v>
      </c>
      <c r="D84" s="18" t="s">
        <v>33</v>
      </c>
      <c r="E84" s="7"/>
      <c r="F84" s="7"/>
      <c r="G84" s="7"/>
      <c r="H84" s="7"/>
      <c r="I84" s="7"/>
      <c r="J84" s="7"/>
      <c r="K84" s="7"/>
      <c r="L84" s="8"/>
    </row>
    <row r="85" spans="1:12" ht="12">
      <c r="A85" s="19" t="s">
        <v>53</v>
      </c>
      <c r="B85" s="15">
        <f>B58</f>
        <v>9</v>
      </c>
      <c r="C85" s="39">
        <f>B69</f>
        <v>28</v>
      </c>
      <c r="D85" s="40">
        <f>B80</f>
        <v>37</v>
      </c>
      <c r="E85" s="7"/>
      <c r="F85" s="7"/>
      <c r="G85" s="7"/>
      <c r="H85" s="7"/>
      <c r="I85" s="7"/>
      <c r="J85" s="7"/>
      <c r="K85" s="7"/>
      <c r="L85" s="8"/>
    </row>
    <row r="86" spans="1:12" ht="12">
      <c r="A86" s="19" t="s">
        <v>54</v>
      </c>
      <c r="B86" s="15">
        <f>D58</f>
        <v>70</v>
      </c>
      <c r="C86" s="39">
        <f>D69</f>
        <v>87</v>
      </c>
      <c r="D86" s="40">
        <f>D80</f>
        <v>157</v>
      </c>
      <c r="E86" s="7"/>
      <c r="F86" s="7"/>
      <c r="G86" s="7"/>
      <c r="H86" s="7"/>
      <c r="I86" s="7"/>
      <c r="J86" s="7"/>
      <c r="K86" s="7"/>
      <c r="L86" s="8"/>
    </row>
    <row r="87" spans="1:12" ht="12">
      <c r="A87" s="19" t="s">
        <v>55</v>
      </c>
      <c r="B87" s="15">
        <f>F58</f>
        <v>370</v>
      </c>
      <c r="C87" s="39">
        <f>F69</f>
        <v>112</v>
      </c>
      <c r="D87" s="40">
        <f>F80</f>
        <v>482</v>
      </c>
      <c r="E87" s="7"/>
      <c r="F87" s="7"/>
      <c r="G87" s="7"/>
      <c r="H87" s="7"/>
      <c r="I87" s="7"/>
      <c r="J87" s="7"/>
      <c r="K87" s="7"/>
      <c r="L87" s="8"/>
    </row>
    <row r="88" spans="1:12" ht="12">
      <c r="A88" s="19" t="s">
        <v>56</v>
      </c>
      <c r="B88" s="15">
        <f>H58</f>
        <v>460</v>
      </c>
      <c r="C88" s="39">
        <f>H69</f>
        <v>29</v>
      </c>
      <c r="D88" s="40">
        <f>H80</f>
        <v>489</v>
      </c>
      <c r="E88" s="7"/>
      <c r="F88" s="7"/>
      <c r="G88" s="7"/>
      <c r="H88" s="7"/>
      <c r="I88" s="7"/>
      <c r="J88" s="7"/>
      <c r="K88" s="7"/>
      <c r="L88" s="8"/>
    </row>
    <row r="89" spans="1:12" ht="12">
      <c r="A89" s="19" t="s">
        <v>57</v>
      </c>
      <c r="B89" s="15">
        <f>J58</f>
        <v>60</v>
      </c>
      <c r="C89" s="39">
        <f>J69</f>
        <v>0</v>
      </c>
      <c r="D89" s="40">
        <f>J80</f>
        <v>60</v>
      </c>
      <c r="E89" s="7"/>
      <c r="F89" s="7"/>
      <c r="G89" s="7"/>
      <c r="H89" s="7"/>
      <c r="I89" s="7"/>
      <c r="J89" s="7"/>
      <c r="K89" s="7"/>
      <c r="L89" s="8"/>
    </row>
    <row r="90" spans="1:12" ht="12">
      <c r="A90" s="18" t="s">
        <v>33</v>
      </c>
      <c r="B90" s="36">
        <f>SUM(B85:B89)</f>
        <v>969</v>
      </c>
      <c r="C90" s="18">
        <f>SUM(C85:C89)</f>
        <v>256</v>
      </c>
      <c r="D90" s="23">
        <f>SUM(D85:D89)</f>
        <v>1225</v>
      </c>
      <c r="E90" s="7"/>
      <c r="F90" s="7"/>
      <c r="G90" s="7"/>
      <c r="H90" s="7"/>
      <c r="I90" s="7"/>
      <c r="J90" s="7"/>
      <c r="K90" s="7"/>
      <c r="L90" s="8"/>
    </row>
    <row r="91" spans="1:12" ht="12">
      <c r="A91" s="6"/>
      <c r="B91" s="7"/>
      <c r="C91" s="7"/>
      <c r="D91" s="7"/>
      <c r="E91" s="7"/>
      <c r="F91" s="7"/>
      <c r="G91" s="7"/>
      <c r="H91" s="7"/>
      <c r="I91" s="7"/>
      <c r="J91" s="7"/>
      <c r="K91" s="7"/>
      <c r="L91" s="8"/>
    </row>
    <row r="144" ht="12">
      <c r="A144" s="9" t="s">
        <v>58</v>
      </c>
    </row>
  </sheetData>
  <sheetProtection password="CA35" sheet="1" selectLockedCells="1" selectUnlockedCells="1"/>
  <mergeCells count="29">
    <mergeCell ref="A1:L1"/>
    <mergeCell ref="A2:L2"/>
    <mergeCell ref="A3:L3"/>
    <mergeCell ref="C5:F5"/>
    <mergeCell ref="A7:L7"/>
    <mergeCell ref="A46:H46"/>
    <mergeCell ref="A47:H47"/>
    <mergeCell ref="A48:H48"/>
    <mergeCell ref="A50:L50"/>
    <mergeCell ref="A51:A52"/>
    <mergeCell ref="B51:B52"/>
    <mergeCell ref="D51:D52"/>
    <mergeCell ref="F51:F52"/>
    <mergeCell ref="H51:H52"/>
    <mergeCell ref="L51:L52"/>
    <mergeCell ref="A61:L61"/>
    <mergeCell ref="A62:A63"/>
    <mergeCell ref="B62:B63"/>
    <mergeCell ref="D62:D63"/>
    <mergeCell ref="F62:F63"/>
    <mergeCell ref="H62:H63"/>
    <mergeCell ref="L62:L63"/>
    <mergeCell ref="A72:L72"/>
    <mergeCell ref="A73:A74"/>
    <mergeCell ref="B73:B74"/>
    <mergeCell ref="D73:D74"/>
    <mergeCell ref="F73:F74"/>
    <mergeCell ref="H73:H74"/>
    <mergeCell ref="L73:L74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90" r:id="rId2"/>
  <rowBreaks count="2" manualBreakCount="2">
    <brk id="47" max="255" man="1"/>
    <brk id="9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EDNA</cp:lastModifiedBy>
  <cp:lastPrinted>2013-01-22T13:50:07Z</cp:lastPrinted>
  <dcterms:created xsi:type="dcterms:W3CDTF">2010-02-11T13:09:12Z</dcterms:created>
  <dcterms:modified xsi:type="dcterms:W3CDTF">2013-01-29T11:50:50Z</dcterms:modified>
  <cp:category/>
  <cp:version/>
  <cp:contentType/>
  <cp:contentStatus/>
</cp:coreProperties>
</file>